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1. DOC de travail\2. DCE cand- offre\5. DCE V2 18 11\"/>
    </mc:Choice>
  </mc:AlternateContent>
  <xr:revisionPtr revIDLastSave="0" documentId="13_ncr:1_{6859BA61-5D87-4B6C-B0F3-2676DBAE870D}" xr6:coauthVersionLast="47" xr6:coauthVersionMax="47" xr10:uidLastSave="{00000000-0000-0000-0000-000000000000}"/>
  <bookViews>
    <workbookView xWindow="-28920" yWindow="-150" windowWidth="29040" windowHeight="15720" activeTab="1" xr2:uid="{00000000-000D-0000-FFFF-FFFF00000000}"/>
  </bookViews>
  <sheets>
    <sheet name="Page de Garde" sheetId="5" r:id="rId1"/>
    <sheet name="Lot N°002 GROS OEUVRE" sheetId="2" r:id="rId2"/>
  </sheets>
  <definedNames>
    <definedName name="_Toc210211405" localSheetId="1">'Lot N°002 GROS OEUVRE'!$B$166</definedName>
    <definedName name="_xlnm.Print_Titles" localSheetId="1">'Lot N°002 GROS OEUVRE'!$2:$2</definedName>
    <definedName name="_xlnm.Print_Area" localSheetId="1">'Lot N°002 GROS OEUVRE'!$A$1:$G$204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35" i="2" l="1"/>
  <c r="G132" i="2"/>
  <c r="D132" i="2"/>
  <c r="G191" i="2"/>
  <c r="G185" i="2" l="1"/>
  <c r="G97" i="2"/>
  <c r="G38" i="2"/>
  <c r="G143" i="2"/>
  <c r="G66" i="2"/>
  <c r="G204" i="2" s="1"/>
  <c r="G170" i="2"/>
  <c r="G167" i="2"/>
  <c r="G5" i="2"/>
  <c r="G9" i="2" s="1"/>
  <c r="G14" i="2"/>
  <c r="G17" i="2"/>
  <c r="G21" i="2"/>
  <c r="G24" i="2"/>
  <c r="G29" i="2"/>
  <c r="G32" i="2"/>
  <c r="G35" i="2"/>
  <c r="G41" i="2"/>
  <c r="G45" i="2"/>
  <c r="G48" i="2"/>
  <c r="G51" i="2"/>
  <c r="G54" i="2"/>
  <c r="G57" i="2"/>
  <c r="G60" i="2"/>
  <c r="G63" i="2"/>
  <c r="G68" i="2"/>
  <c r="G71" i="2"/>
  <c r="G74" i="2"/>
  <c r="G77" i="2"/>
  <c r="G80" i="2"/>
  <c r="G84" i="2"/>
  <c r="G87" i="2"/>
  <c r="G90" i="2"/>
  <c r="G93" i="2"/>
  <c r="G100" i="2"/>
  <c r="G105" i="2"/>
  <c r="G108" i="2"/>
  <c r="G111" i="2"/>
  <c r="G114" i="2"/>
  <c r="G122" i="2"/>
  <c r="G125" i="2"/>
  <c r="G138" i="2"/>
  <c r="G141" i="2"/>
  <c r="G142" i="2"/>
  <c r="G144" i="2"/>
  <c r="G147" i="2"/>
  <c r="G150" i="2"/>
  <c r="G154" i="2"/>
  <c r="G157" i="2"/>
  <c r="G160" i="2"/>
  <c r="G163" i="2"/>
  <c r="G174" i="2"/>
  <c r="G177" i="2"/>
  <c r="G180" i="2"/>
  <c r="G188" i="2"/>
  <c r="G194" i="2"/>
  <c r="B202" i="2"/>
  <c r="G198" i="2" l="1"/>
  <c r="G128" i="2"/>
  <c r="G118" i="2"/>
  <c r="G201" i="2" l="1"/>
  <c r="G202" i="2" s="1"/>
  <c r="G203" i="2" s="1"/>
</calcChain>
</file>

<file path=xl/sharedStrings.xml><?xml version="1.0" encoding="utf-8"?>
<sst xmlns="http://schemas.openxmlformats.org/spreadsheetml/2006/main" count="469" uniqueCount="451">
  <si>
    <t>U</t>
  </si>
  <si>
    <t>Quantité</t>
  </si>
  <si>
    <t>Qté entrep</t>
  </si>
  <si>
    <t>Prix en €</t>
  </si>
  <si>
    <t>Total en €</t>
  </si>
  <si>
    <t>2.1</t>
  </si>
  <si>
    <t>Frais phase EXE</t>
  </si>
  <si>
    <t>CH4</t>
  </si>
  <si>
    <t xml:space="preserve">2.1.1 </t>
  </si>
  <si>
    <t>Frais phase EXE à charge de l'entreprise</t>
  </si>
  <si>
    <t>Ens</t>
  </si>
  <si>
    <t>ART</t>
  </si>
  <si>
    <t>000-L849</t>
  </si>
  <si>
    <t>Mode de métré : À l'ensemble</t>
  </si>
  <si>
    <t>Localisation : Sur l'ensemble du projet</t>
  </si>
  <si>
    <t>STOT</t>
  </si>
  <si>
    <t>2.2</t>
  </si>
  <si>
    <t>Préparation et mise en œuvre des fondations et infrastructure</t>
  </si>
  <si>
    <t>CH4</t>
  </si>
  <si>
    <t>2.2.1</t>
  </si>
  <si>
    <t>Semelles filantes</t>
  </si>
  <si>
    <t>CH5</t>
  </si>
  <si>
    <t>2.2.1.1</t>
  </si>
  <si>
    <t>Terrassement complémentaire et préparation pour fouilles en rigoles</t>
  </si>
  <si>
    <t>CH6</t>
  </si>
  <si>
    <t xml:space="preserve">2.2.1.1.1 </t>
  </si>
  <si>
    <t>m³</t>
  </si>
  <si>
    <t>ART</t>
  </si>
  <si>
    <t>000-M768</t>
  </si>
  <si>
    <t>Mode de métré : Au mètre cube théorique de terre en place À enlever</t>
  </si>
  <si>
    <t>Localisation : Fouilles des semelles en rigoles ou isolées en pourtour de la zone laboratoires</t>
  </si>
  <si>
    <t xml:space="preserve">2.2.1.1.2 </t>
  </si>
  <si>
    <t>Béton de propreté pour les fonds de fouilles des ouvrages de fondation - ht 5 cm</t>
  </si>
  <si>
    <t>m²</t>
  </si>
  <si>
    <t>ART</t>
  </si>
  <si>
    <t>000-M769</t>
  </si>
  <si>
    <t>Mode de métré : Au mètre carré</t>
  </si>
  <si>
    <t>Localisation : Couche sous semelles filantes et isolées, suivant plans structure</t>
  </si>
  <si>
    <t>2.2.1.2</t>
  </si>
  <si>
    <t>Semelles de fondations en béton armé</t>
  </si>
  <si>
    <t>CH6</t>
  </si>
  <si>
    <t xml:space="preserve">2.2.1.2.1 </t>
  </si>
  <si>
    <t>Aciers HA pour semelles isolées ou filantes - 50 Kg/m3</t>
  </si>
  <si>
    <t>kg</t>
  </si>
  <si>
    <t>ART</t>
  </si>
  <si>
    <t>000-M771</t>
  </si>
  <si>
    <t>Mode de métré : Au kilogramme</t>
  </si>
  <si>
    <t>Localisation : Semelles de fondation, suivant les plans de fondations</t>
  </si>
  <si>
    <t xml:space="preserve">2.2.1.2.2 </t>
  </si>
  <si>
    <t>Béton C25/30, XC2, XF1 pour semelles filantes - 40 x 30 ht - enrobage 50 mm mini</t>
  </si>
  <si>
    <t>m³</t>
  </si>
  <si>
    <t>ART</t>
  </si>
  <si>
    <t>000-M770</t>
  </si>
  <si>
    <t>Mode de métré : Au mètre cube</t>
  </si>
  <si>
    <t>Localisation : Semelles de fondation, suivant les plans de fondations</t>
  </si>
  <si>
    <t>2.2.2</t>
  </si>
  <si>
    <t>Dallages</t>
  </si>
  <si>
    <t>CH5</t>
  </si>
  <si>
    <t>2.2.2.1</t>
  </si>
  <si>
    <t>Réseaux sous dallage</t>
  </si>
  <si>
    <t>CH6</t>
  </si>
  <si>
    <t xml:space="preserve">2.2.2.1.1 </t>
  </si>
  <si>
    <t>Reconnaissance des réseaux sous-dallage</t>
  </si>
  <si>
    <t>ens</t>
  </si>
  <si>
    <t>ART</t>
  </si>
  <si>
    <t>001-B592</t>
  </si>
  <si>
    <t>Mode de métré : à l'ensemble</t>
  </si>
  <si>
    <t>Localisation : extérieur bâtiment côté escalier à démolir</t>
  </si>
  <si>
    <t xml:space="preserve">2.2.2.1.2 </t>
  </si>
  <si>
    <t>Réseau sous dallage suivant plan CVC</t>
  </si>
  <si>
    <t>ens</t>
  </si>
  <si>
    <t>ART</t>
  </si>
  <si>
    <t>001-B586</t>
  </si>
  <si>
    <t>Mode de métré : à l'ensemble</t>
  </si>
  <si>
    <t>Localisation : suivant plans CVC</t>
  </si>
  <si>
    <t xml:space="preserve">2.2.2.1.3 </t>
  </si>
  <si>
    <t>Réseau sous dallage résistant aux températures élevées (sortie autoclave)</t>
  </si>
  <si>
    <t>ml</t>
  </si>
  <si>
    <t>ART</t>
  </si>
  <si>
    <t>001-B646</t>
  </si>
  <si>
    <t>Mode de métré : au mètre linéaire</t>
  </si>
  <si>
    <t>Localisation : suivant plans CVC</t>
  </si>
  <si>
    <t xml:space="preserve">2.2.2.1.4 </t>
  </si>
  <si>
    <t>Fourreaux pour boucles de Helmoltz (au lot Electricité)</t>
  </si>
  <si>
    <t>ml</t>
  </si>
  <si>
    <t>ART</t>
  </si>
  <si>
    <t>000-M714</t>
  </si>
  <si>
    <t>Mode de métré : Au mètre linéaire</t>
  </si>
  <si>
    <t>Localisation : dallage des pièces Glacios et Aquilos</t>
  </si>
  <si>
    <t>2.2.2.2</t>
  </si>
  <si>
    <t>CH6</t>
  </si>
  <si>
    <t xml:space="preserve">2.2.2.2.1 </t>
  </si>
  <si>
    <t>Film polyane sous dallage</t>
  </si>
  <si>
    <t>m²</t>
  </si>
  <si>
    <t>ART</t>
  </si>
  <si>
    <t>001-B596</t>
  </si>
  <si>
    <t>Mode de métré : au mètre carré</t>
  </si>
  <si>
    <t>Localisation : sous dallage</t>
  </si>
  <si>
    <t xml:space="preserve">2.2.2.2.2 </t>
  </si>
  <si>
    <t>Coffrages périphériques</t>
  </si>
  <si>
    <t>m²</t>
  </si>
  <si>
    <t>ART</t>
  </si>
  <si>
    <t>001-B593</t>
  </si>
  <si>
    <t>Mode de métré : Au mètre carré de coffrage</t>
  </si>
  <si>
    <t>Localisation : En périphérie des dallages anti-vibratiles</t>
  </si>
  <si>
    <t xml:space="preserve">2.2.2.2.3 </t>
  </si>
  <si>
    <t>Armatures HA pour dallages - HA=2 Kg/m²</t>
  </si>
  <si>
    <t>kg</t>
  </si>
  <si>
    <t>ART</t>
  </si>
  <si>
    <t>003-E933</t>
  </si>
  <si>
    <t>Mode de métré : Au kilogramme</t>
  </si>
  <si>
    <t xml:space="preserve">2.2.2.2.4 </t>
  </si>
  <si>
    <t>Armatures TS pour dallages - TS=20 Kg/m²</t>
  </si>
  <si>
    <t>kg</t>
  </si>
  <si>
    <t>ART</t>
  </si>
  <si>
    <t>003-E934</t>
  </si>
  <si>
    <t>Mode de métré : Au kilogramme</t>
  </si>
  <si>
    <t xml:space="preserve">2.2.2.2.5 </t>
  </si>
  <si>
    <t>m³</t>
  </si>
  <si>
    <t>ART</t>
  </si>
  <si>
    <t>003-E935</t>
  </si>
  <si>
    <t>Mode de métré : Au mètre cube</t>
  </si>
  <si>
    <t>Désolidarisation : 3 couches Regupol Sound 12, épaisseur 17 mm ou techniquement équivalent</t>
  </si>
  <si>
    <t>ART</t>
  </si>
  <si>
    <t>001-B656</t>
  </si>
  <si>
    <t>Mode de métré : au m²</t>
  </si>
  <si>
    <t>Localisation : sous dallage des pièces Glacios et Aquilos</t>
  </si>
  <si>
    <t>ml</t>
  </si>
  <si>
    <t>ART</t>
  </si>
  <si>
    <t>001-B609</t>
  </si>
  <si>
    <t>Mode  de métré : Au mètre linéaire</t>
  </si>
  <si>
    <t>Localisation : en périphérie des dallages désolidarisés (salles Glacios &amp; Aquilos)</t>
  </si>
  <si>
    <t>2.2.2.3</t>
  </si>
  <si>
    <t>Dallage en béton armé de 15 cm d'épaisseur, compris arrêt de coulage latéral et joints d'isolement</t>
  </si>
  <si>
    <t>CH6</t>
  </si>
  <si>
    <t xml:space="preserve">2.2.2.3.1 </t>
  </si>
  <si>
    <t>Film polyane sous dallage</t>
  </si>
  <si>
    <t>m²</t>
  </si>
  <si>
    <t>ART</t>
  </si>
  <si>
    <t>001-B595</t>
  </si>
  <si>
    <t>Mode de métré : au mètre carré</t>
  </si>
  <si>
    <t>Localisation : sous dallage</t>
  </si>
  <si>
    <t xml:space="preserve">2.2.2.3.2 </t>
  </si>
  <si>
    <t>Armatures HA pour dallages - HA=1Kg/m²</t>
  </si>
  <si>
    <t>kg</t>
  </si>
  <si>
    <t>ART</t>
  </si>
  <si>
    <t>000-M799</t>
  </si>
  <si>
    <t>Mode de métré : Au kilogramme</t>
  </si>
  <si>
    <t>Localisation : Suivant les plans de dallages</t>
  </si>
  <si>
    <t xml:space="preserve">2.2.2.3.3 </t>
  </si>
  <si>
    <t>Armatures TS pour dallages - TS=9Kg/m²,</t>
  </si>
  <si>
    <t>kg</t>
  </si>
  <si>
    <t>ART</t>
  </si>
  <si>
    <t>000-M800</t>
  </si>
  <si>
    <t>Mode de métré : Au kilogramme</t>
  </si>
  <si>
    <t>Localisation : Suivant les plans de dallages</t>
  </si>
  <si>
    <t xml:space="preserve">2.2.2.3.4 </t>
  </si>
  <si>
    <t>Béton C25/30, XC2, XF1 pour dallage épaisseur 15 cm</t>
  </si>
  <si>
    <t>m³</t>
  </si>
  <si>
    <t>ART</t>
  </si>
  <si>
    <t>000-L867</t>
  </si>
  <si>
    <t>Mode de métré : Au mètre cube</t>
  </si>
  <si>
    <t>Localisation : Pour les dallages d'épaisseurs 15 cm (hors Glacios et Aquilos)</t>
  </si>
  <si>
    <t xml:space="preserve">2.2.2.3.5 </t>
  </si>
  <si>
    <t>Plus-value pour Finition quartzée</t>
  </si>
  <si>
    <t>m²</t>
  </si>
  <si>
    <t>ART</t>
  </si>
  <si>
    <t>000-L870</t>
  </si>
  <si>
    <t>Mode de métré : Au mètre carré</t>
  </si>
  <si>
    <t>2.2.2.4</t>
  </si>
  <si>
    <t>CH6</t>
  </si>
  <si>
    <t xml:space="preserve">2.2.2.4.1 </t>
  </si>
  <si>
    <t>Film polyane sous dallage</t>
  </si>
  <si>
    <t>m²</t>
  </si>
  <si>
    <t>ART</t>
  </si>
  <si>
    <t>001-B626</t>
  </si>
  <si>
    <t>Mode de métré : au mètre carré</t>
  </si>
  <si>
    <t xml:space="preserve">2.2.2.4.2 </t>
  </si>
  <si>
    <t>Armatures HA pour dallages - HA=1Kg/m²</t>
  </si>
  <si>
    <t>kg</t>
  </si>
  <si>
    <t>ART</t>
  </si>
  <si>
    <t>001-B627</t>
  </si>
  <si>
    <t>Mode de métré : Au kilogramme</t>
  </si>
  <si>
    <t xml:space="preserve">2.2.2.4.3 </t>
  </si>
  <si>
    <t>Armatures TS pour dallages - TS=14 Kg/m²,</t>
  </si>
  <si>
    <t>kg</t>
  </si>
  <si>
    <t>ART</t>
  </si>
  <si>
    <t>001-B628</t>
  </si>
  <si>
    <t>Mode de métré : Au kilogramme</t>
  </si>
  <si>
    <t xml:space="preserve">2.2.2.4.4 </t>
  </si>
  <si>
    <t>Béton C25/30, XC2, XF1 pour dallage épaisseur 20 cm</t>
  </si>
  <si>
    <t>m³</t>
  </si>
  <si>
    <t>ART</t>
  </si>
  <si>
    <t>001-B629</t>
  </si>
  <si>
    <t>Mode de métré : Au mètre cube</t>
  </si>
  <si>
    <t>2.2.2.5</t>
  </si>
  <si>
    <t>Bêches</t>
  </si>
  <si>
    <t>CH6</t>
  </si>
  <si>
    <t xml:space="preserve">2.2.2.5.1 </t>
  </si>
  <si>
    <t>Fouille pour bêches</t>
  </si>
  <si>
    <t>m³</t>
  </si>
  <si>
    <t>ART</t>
  </si>
  <si>
    <t>003-E955</t>
  </si>
  <si>
    <t xml:space="preserve">2.2.2.5.2 </t>
  </si>
  <si>
    <t>ml</t>
  </si>
  <si>
    <t>ART</t>
  </si>
  <si>
    <t>001-B618</t>
  </si>
  <si>
    <t>Mode de métré : au mètre linéaire</t>
  </si>
  <si>
    <t>Localisation : en périphérie des dallages du SAS CF côté CTA et du local Elec. et le long du local LT Glacios</t>
  </si>
  <si>
    <t>2.2.3</t>
  </si>
  <si>
    <t>Murs de soubassements en béton armé</t>
  </si>
  <si>
    <t>CH5</t>
  </si>
  <si>
    <t>2.2.3.1</t>
  </si>
  <si>
    <t>Soubassement - hauteur 55 cm</t>
  </si>
  <si>
    <t>CH6</t>
  </si>
  <si>
    <t xml:space="preserve">2.2.3.1.1 </t>
  </si>
  <si>
    <t>Coffrage classe 3 des Murs de soubassement</t>
  </si>
  <si>
    <t>m²</t>
  </si>
  <si>
    <t>ART</t>
  </si>
  <si>
    <t>001-B539</t>
  </si>
  <si>
    <t>Mode de métré : Au mètre carré de coffrage</t>
  </si>
  <si>
    <t>Localisation : Sur l'ensemble des murs de soubassements suivant les plans de fondations</t>
  </si>
  <si>
    <t xml:space="preserve">2.2.3.1.2 </t>
  </si>
  <si>
    <t>Aciers pour murs de soubassement 50 kg/m3</t>
  </si>
  <si>
    <t>kg</t>
  </si>
  <si>
    <t>ART</t>
  </si>
  <si>
    <t>001-B537</t>
  </si>
  <si>
    <t>Mode de métré : Au kilogramme</t>
  </si>
  <si>
    <t>Localisation : Sur l'ensemble des murs de soubassements, Suivant les plans de fondations</t>
  </si>
  <si>
    <t xml:space="preserve">2.2.3.1.3 </t>
  </si>
  <si>
    <t>Béton C25/30, XC2, XF1 pour murs de soubassement</t>
  </si>
  <si>
    <t>m³</t>
  </si>
  <si>
    <t>ART</t>
  </si>
  <si>
    <t>001-B536</t>
  </si>
  <si>
    <t>Mode de métré : Au mètre cube</t>
  </si>
  <si>
    <t>Localisation : Soubassement des murs extérieurs &amp; des cloisons coupe-feu sur zone sans dallage</t>
  </si>
  <si>
    <t xml:space="preserve">2.2.3.1.4 </t>
  </si>
  <si>
    <t>Étanchéité des murs de soubassement</t>
  </si>
  <si>
    <t>m²</t>
  </si>
  <si>
    <t>ART</t>
  </si>
  <si>
    <t>000-M786</t>
  </si>
  <si>
    <t>Localisation : murs de soubassement en BA</t>
  </si>
  <si>
    <t>STOT</t>
  </si>
  <si>
    <t>2.3</t>
  </si>
  <si>
    <t>Ouvrages verticaux</t>
  </si>
  <si>
    <t>CH4</t>
  </si>
  <si>
    <t>2.3.1</t>
  </si>
  <si>
    <t>Murs en maçonnerie d'agglomérés de ciment - EI120</t>
  </si>
  <si>
    <t>CH5</t>
  </si>
  <si>
    <t xml:space="preserve">2.3.1.1 </t>
  </si>
  <si>
    <t>Murs en agglomérés creux non porteurs CF2h ép 20 cm</t>
  </si>
  <si>
    <t>m²</t>
  </si>
  <si>
    <t>ART</t>
  </si>
  <si>
    <t>000-N072</t>
  </si>
  <si>
    <t>Mode de métré : au mètre carré</t>
  </si>
  <si>
    <t>Localisation : ensemble des murs périphériques</t>
  </si>
  <si>
    <t xml:space="preserve">2.3.1.2 </t>
  </si>
  <si>
    <t>Aciers  HA 2.5kg/m² pour murs en aggloméré</t>
  </si>
  <si>
    <t>kg</t>
  </si>
  <si>
    <t>ART</t>
  </si>
  <si>
    <t>003-E923</t>
  </si>
  <si>
    <t>Mode de métré : au Kilogramme d'acier</t>
  </si>
  <si>
    <t>Localisation : Ensemble des murs périphériques</t>
  </si>
  <si>
    <t>STOT</t>
  </si>
  <si>
    <t>2.4</t>
  </si>
  <si>
    <t>Divers</t>
  </si>
  <si>
    <t>CH4</t>
  </si>
  <si>
    <t>2.4.1</t>
  </si>
  <si>
    <t>Travaux pour Amenée d'Azote de l'extérieur vers l'intérieur du bâtiment</t>
  </si>
  <si>
    <t>CH5</t>
  </si>
  <si>
    <t xml:space="preserve">2.4.1.1 </t>
  </si>
  <si>
    <t>Dalle extérieure sur terre-plein pour cuves azote</t>
  </si>
  <si>
    <t>m²</t>
  </si>
  <si>
    <t>ART</t>
  </si>
  <si>
    <t>001-B637</t>
  </si>
  <si>
    <t>Mode de métré : au mètre carré</t>
  </si>
  <si>
    <t>Localisation : zone de stockage Azote</t>
  </si>
  <si>
    <t xml:space="preserve">2.4.1.2 </t>
  </si>
  <si>
    <t>Mur hauteur 2 m de séparation passage</t>
  </si>
  <si>
    <t>m²</t>
  </si>
  <si>
    <t>ART</t>
  </si>
  <si>
    <t>001-B638</t>
  </si>
  <si>
    <t>Mode de métré : au mètre carré</t>
  </si>
  <si>
    <t>Localisation : en bordure de la dalle créée pour stockage cuves Azote (1 seul côté)</t>
  </si>
  <si>
    <t xml:space="preserve">2.4.1.3 </t>
  </si>
  <si>
    <t>m²</t>
  </si>
  <si>
    <t>ART</t>
  </si>
  <si>
    <t>001-B642</t>
  </si>
  <si>
    <t>Mode de métré : au mètre carré</t>
  </si>
  <si>
    <t>Localisation : plateforme stockage cuves Azote, sur les 2 faces du mur en agglo créé</t>
  </si>
  <si>
    <t xml:space="preserve">2.4.1.4 </t>
  </si>
  <si>
    <t>PM</t>
  </si>
  <si>
    <t>ART</t>
  </si>
  <si>
    <t>001-B639</t>
  </si>
  <si>
    <t xml:space="preserve">2.4.1.5 </t>
  </si>
  <si>
    <t>ens</t>
  </si>
  <si>
    <t>ART</t>
  </si>
  <si>
    <t>001-B635</t>
  </si>
  <si>
    <t xml:space="preserve">2.4.1.6 </t>
  </si>
  <si>
    <t>ml</t>
  </si>
  <si>
    <t>ART</t>
  </si>
  <si>
    <t>001-B640</t>
  </si>
  <si>
    <t xml:space="preserve">2.4.1.7 </t>
  </si>
  <si>
    <t>Carottage en paroi de soutènement sous-sol pour traversée azote</t>
  </si>
  <si>
    <t>U</t>
  </si>
  <si>
    <t>ART</t>
  </si>
  <si>
    <t>001-B636</t>
  </si>
  <si>
    <t>Mode de métré : à l'unité</t>
  </si>
  <si>
    <t>Localisation : traversée du mur du sous-sol au droit de l'amenée d'Azote</t>
  </si>
  <si>
    <t xml:space="preserve">2.4.1.8 </t>
  </si>
  <si>
    <t>Carottage du mur agglo créé pour traversée azote</t>
  </si>
  <si>
    <t>U</t>
  </si>
  <si>
    <t>ART</t>
  </si>
  <si>
    <t>001-B658</t>
  </si>
  <si>
    <t>Mode de métré : à l'unité</t>
  </si>
  <si>
    <t>Localisation : traversée du mur agglo créé en sous-sol au droit de l'amenée d'Azote</t>
  </si>
  <si>
    <t xml:space="preserve">2.4.1.9 </t>
  </si>
  <si>
    <t>m²</t>
  </si>
  <si>
    <t>ART</t>
  </si>
  <si>
    <t>001-B641</t>
  </si>
  <si>
    <t>Mode de métré : au mètre carré</t>
  </si>
  <si>
    <t>2.4.2</t>
  </si>
  <si>
    <t>Percements et réservations pour les besoins des lots techniques</t>
  </si>
  <si>
    <t>CH5</t>
  </si>
  <si>
    <t xml:space="preserve">2.4.2.1 </t>
  </si>
  <si>
    <t>ens</t>
  </si>
  <si>
    <t>ART</t>
  </si>
  <si>
    <t>001-B616</t>
  </si>
  <si>
    <t>Mode de métré : à l'ensemble</t>
  </si>
  <si>
    <t>Localisation : en toiture (placher haut du RdC), suivant plans du lot CVC</t>
  </si>
  <si>
    <t xml:space="preserve">2.4.2.2 </t>
  </si>
  <si>
    <t>Percements dans dalle entre sous-sol et RdC - 800 x 800 mm y compris renforts en plat carbone</t>
  </si>
  <si>
    <t>ens</t>
  </si>
  <si>
    <t>ART</t>
  </si>
  <si>
    <t>001-B620</t>
  </si>
  <si>
    <t>Mode de métré : à l'ensemble</t>
  </si>
  <si>
    <t>Localisation : dalle entre sous-sol et RdC, suivant plans du lot CVC</t>
  </si>
  <si>
    <t xml:space="preserve">2.4.2.3 </t>
  </si>
  <si>
    <t>Percements dans dalle entre sous-sol et RdC - 1000 x 750 mm y compris renforts en plat carbone</t>
  </si>
  <si>
    <t>ens</t>
  </si>
  <si>
    <t>ART</t>
  </si>
  <si>
    <t>001-B621</t>
  </si>
  <si>
    <t>Mode de métré : à l'ensemble</t>
  </si>
  <si>
    <t>Localisation : dalle entre sous-sol et RdC, suivant plans du lot CVC</t>
  </si>
  <si>
    <t xml:space="preserve">2.4.2.4 </t>
  </si>
  <si>
    <t>ens</t>
  </si>
  <si>
    <t>ART</t>
  </si>
  <si>
    <t>001-B574</t>
  </si>
  <si>
    <t>Mode de métré : à l'ensemble</t>
  </si>
  <si>
    <t>Localisation : dalle entre sous-sol et RdC, suivant plans du lot CVC</t>
  </si>
  <si>
    <t>2.4.3</t>
  </si>
  <si>
    <t>Autres travaux</t>
  </si>
  <si>
    <t>CH5</t>
  </si>
  <si>
    <t xml:space="preserve">2.4.3.1 </t>
  </si>
  <si>
    <t>ens</t>
  </si>
  <si>
    <t>ART</t>
  </si>
  <si>
    <t>001-B579</t>
  </si>
  <si>
    <t>Mode de métré : à l'ensemble</t>
  </si>
  <si>
    <t>Localisation : sous la dalle haute en bordure extérieure des murs moellons</t>
  </si>
  <si>
    <t xml:space="preserve">2.4.3.2 </t>
  </si>
  <si>
    <t>Bouchage du caniveau sur emprise du projet</t>
  </si>
  <si>
    <t>Ens</t>
  </si>
  <si>
    <t>ART</t>
  </si>
  <si>
    <t>000-M801</t>
  </si>
  <si>
    <t>Mode de métré : à l'ensemble</t>
  </si>
  <si>
    <t>Localisation : zone vide entre local CTA et Laboratoires.</t>
  </si>
  <si>
    <t xml:space="preserve">2.4.3.3 </t>
  </si>
  <si>
    <t>Regard pour pompes de relevage y compris terrassement</t>
  </si>
  <si>
    <t>ens</t>
  </si>
  <si>
    <t>ART</t>
  </si>
  <si>
    <t>001-B578</t>
  </si>
  <si>
    <t>Mode de métré : à l'ensemble</t>
  </si>
  <si>
    <t>Localisation : suivant plan des réseaux du lot HVAC</t>
  </si>
  <si>
    <t>2.4.4</t>
  </si>
  <si>
    <t>Etanchéité des sorties en toiture</t>
  </si>
  <si>
    <t>CH5</t>
  </si>
  <si>
    <t xml:space="preserve">2.4.4.1 </t>
  </si>
  <si>
    <t>Souches pour sorties de gaines</t>
  </si>
  <si>
    <t>ART</t>
  </si>
  <si>
    <t>001-B662</t>
  </si>
  <si>
    <t>Mode de métré : à l'unité</t>
  </si>
  <si>
    <t>Localisation : traversées en toiture</t>
  </si>
  <si>
    <t>Crosse pour câble électrique</t>
  </si>
  <si>
    <t>ART</t>
  </si>
  <si>
    <t>001-B660</t>
  </si>
  <si>
    <t>Mode de métré : à l'unité</t>
  </si>
  <si>
    <t>Localisation : traversée électrique en toiture</t>
  </si>
  <si>
    <t xml:space="preserve">2.4.4.4 </t>
  </si>
  <si>
    <t>Reprises d’étanchéité des sorties</t>
  </si>
  <si>
    <t>ART</t>
  </si>
  <si>
    <t>001-B659</t>
  </si>
  <si>
    <t>Localisation : au droit des traversées en toiture</t>
  </si>
  <si>
    <t>STOT</t>
  </si>
  <si>
    <t>TOTHT</t>
  </si>
  <si>
    <t>TVA</t>
  </si>
  <si>
    <t>Montant TTC</t>
  </si>
  <si>
    <t>TOTTTC</t>
  </si>
  <si>
    <t>Joint d’isolement pour réservation JD - carton alvéolaire</t>
  </si>
  <si>
    <t>Bêche dimensions 16 x 60 cm ht, compris aciers</t>
  </si>
  <si>
    <t>Gros - œuvre</t>
  </si>
  <si>
    <t>Aménagement d’une plateforme de cryomicroscopie électronique BSL2 au sous-sol du MLE</t>
  </si>
  <si>
    <t>Décomposition du Prix Globale et Forfaitaire n°2025-18 Lot n°002</t>
  </si>
  <si>
    <t xml:space="preserve">FORTIL </t>
  </si>
  <si>
    <t xml:space="preserve">35, avenue Général de Gaulle </t>
  </si>
  <si>
    <t>69110 Ste Foy-Lès-Lyon</t>
  </si>
  <si>
    <t>Reprise de flocage pour Reconstitution du coupe feu 3H00 entre dalle haute du sous-sol et RdC</t>
  </si>
  <si>
    <t>2.4.2.5</t>
  </si>
  <si>
    <t>Joint waterstop étanchéité sous JD</t>
  </si>
  <si>
    <t>2.2.2.2.8</t>
  </si>
  <si>
    <t>Montant HT du Lot N°002 - GROS OEUVRE</t>
  </si>
  <si>
    <t>Lot 002 - Gros-Œuvre</t>
  </si>
  <si>
    <t>Protection au feu 1H30 des plats carbone</t>
  </si>
  <si>
    <t>Protection au feu 1H des plats carbone</t>
  </si>
  <si>
    <t>Localisation : au droit des plats carbone entre sous-sol et RdC</t>
  </si>
  <si>
    <t>Localisation : au droit des plats carbone entre RdC et Toiture</t>
  </si>
  <si>
    <t>Percements dans dalle entre sous-sol et RdC &amp; RdC et toiture - 1200 x 250 mm ou 5 carottages</t>
  </si>
  <si>
    <t>Dallage désolidarisé en béton armé de 35 cm d'épaisseur, compris coffrage latéral et joints d'isolement - Pièces Glacios et Aquilos</t>
  </si>
  <si>
    <t>Béton  C25/30, XC2, XF1 pour dallage épaisseur 35 cm</t>
  </si>
  <si>
    <t>Localisation : Dans l'ensemble du dallage de 35 cm</t>
  </si>
  <si>
    <t>Localisation : Dans l'ensemble du dallage de 35cm</t>
  </si>
  <si>
    <t>Localisation :  dallages d'épaisseur 35 cm</t>
  </si>
  <si>
    <t>Localisation : Sur l'ensemble des dallages sans revêtement PVC</t>
  </si>
  <si>
    <t>Dallage en béton armé de 20 cm d'épaisseur</t>
  </si>
  <si>
    <t>Localisation : sous dallage du local 'autoclav'</t>
  </si>
  <si>
    <t>Localisation : dallage du local 'autoclav'</t>
  </si>
  <si>
    <t>Mode de métré : au mètre cube</t>
  </si>
  <si>
    <t>Localisation : en périphérie des dallages du SAS CF côté CTA, du local Elec. et le long du local LT Glacios, suivant plan du BE Structure</t>
  </si>
  <si>
    <t>Pose de grillage périphérique autour de la dalle azote (Hors lot)</t>
  </si>
  <si>
    <t>Sciage de rampe existante pour traversée caniveau azote (Hors lot : au lot Terrassement)</t>
  </si>
  <si>
    <t>Caniveau azote</t>
  </si>
  <si>
    <t>Percements dans plancher haut du RdC y compris renforts plats carbone</t>
  </si>
  <si>
    <t>Protection au feu des plats carbone</t>
  </si>
  <si>
    <t>2.4.2.5.1</t>
  </si>
  <si>
    <t>2.4.2.5.2</t>
  </si>
  <si>
    <t>Enduit extérieur monocouche taloché fin dito existant, 2 face + retours</t>
  </si>
  <si>
    <t>Sous-Total Frais phase EXE</t>
  </si>
  <si>
    <t>Sous-Total Préparation et mise en œuvre des fondations en infrastructure</t>
  </si>
  <si>
    <t>Sous-Total Ouvrages verticaux</t>
  </si>
  <si>
    <t>Sous-Total Divers</t>
  </si>
  <si>
    <t>Dont Montant total HT Travaux BSL2</t>
  </si>
  <si>
    <t xml:space="preserve">2.2.2.1.5 </t>
  </si>
  <si>
    <t>Localisation : évacuation de l'autoclave</t>
  </si>
  <si>
    <t xml:space="preserve">Gaine EI 120 Promatect L500 </t>
  </si>
  <si>
    <t>Localisation : depuis l'entrée du conduit d'Azote dans le sous-sol jusqu'à l'intérieur du Laboratoire BSL2, et encoffrement gaine dans SAS CTA, suivant plan CVC</t>
  </si>
  <si>
    <t>2.2.2.2.6</t>
  </si>
  <si>
    <t>2.2.2.2.7</t>
  </si>
  <si>
    <t>2.4.4.2</t>
  </si>
  <si>
    <t>2.4.4.3</t>
  </si>
  <si>
    <t>Fouilles en rigole compris évacuation - hauteur 50 cm - arase inf -4.10m</t>
  </si>
  <si>
    <t xml:space="preserve"> Siphon de sol en inox résistant eaux chaudes - diamètre sortie 50 int- 63 ext - sortie verticale</t>
  </si>
  <si>
    <t>Sorties pour tuyau diamète 200mm en toiture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</si>
</sst>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\-#,##0.00;"/>
    <numFmt numFmtId="165" formatCode="#\ ##0;\-#,##0;"/>
    <numFmt numFmtId="166" formatCode="#,##0.000;\-#,##0.000;"/>
    <numFmt numFmtId="167" formatCode="#,##0.00\ &quot;€&quot;"/>
    <numFmt numFmtId="168" formatCode="#,##0.0;\-#,##0.0;"/>
  </numFmts>
  <fonts count="45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sz val="12"/>
      <color rgb="FF000000"/>
      <name val="GT Eesti Pro Display Light"/>
      <family val="1"/>
    </font>
    <font>
      <sz val="9"/>
      <color rgb="FF000000"/>
      <name val="GT Eesti Pro Display Light"/>
      <family val="1"/>
    </font>
    <font>
      <sz val="9"/>
      <color rgb="FF0000FF"/>
      <name val="GT Eesti Pro Display Light"/>
      <family val="1"/>
    </font>
    <font>
      <sz val="9"/>
      <color rgb="FF33CC00"/>
      <name val="GT Eesti Pro Display Light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8"/>
      <name val="Calibri"/>
      <family val="2"/>
      <scheme val="minor"/>
    </font>
    <font>
      <sz val="36"/>
      <color rgb="FF000000"/>
      <name val="Arial"/>
      <family val="2"/>
    </font>
    <font>
      <sz val="20"/>
      <color rgb="FF000000"/>
      <name val="Arial"/>
      <family val="2"/>
    </font>
    <font>
      <sz val="8"/>
      <color rgb="FF000000"/>
      <name val="Arial"/>
      <family val="2"/>
    </font>
    <font>
      <b/>
      <sz val="22"/>
      <color rgb="FF000000"/>
      <name val="Arial"/>
      <family val="2"/>
    </font>
    <font>
      <b/>
      <sz val="16"/>
      <color rgb="FF00000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rgb="FF000000"/>
      <name val="Arial Unicode MS"/>
      <family val="2"/>
    </font>
    <font>
      <sz val="14"/>
      <name val="Arial Unicode MS"/>
      <family val="2"/>
    </font>
    <font>
      <sz val="9"/>
      <color rgb="FF000000"/>
      <name val="Arial Unicode MS"/>
      <family val="2"/>
    </font>
    <font>
      <sz val="9"/>
      <color rgb="FF00B050"/>
      <name val="Arial Unicode MS"/>
      <family val="2"/>
    </font>
    <font>
      <sz val="9"/>
      <color rgb="FF0000FF"/>
      <name val="Arial Unicode MS"/>
      <family val="2"/>
    </font>
    <font>
      <b/>
      <sz val="11"/>
      <color rgb="FF007FFF"/>
      <name val="Arial Unicode MS"/>
      <family val="2"/>
    </font>
    <font>
      <b/>
      <u/>
      <sz val="11"/>
      <color rgb="FFE14D16"/>
      <name val="Arial Unicode MS"/>
      <family val="2"/>
    </font>
    <font>
      <sz val="11"/>
      <name val="Arial Unicode MS"/>
      <family val="2"/>
    </font>
    <font>
      <sz val="12"/>
      <color rgb="FF000000"/>
      <name val="Arial Unicode MS"/>
      <family val="2"/>
    </font>
    <font>
      <u/>
      <sz val="11"/>
      <color rgb="FFE14D16"/>
      <name val="Arial Unicode MS"/>
      <family val="2"/>
    </font>
    <font>
      <i/>
      <sz val="11"/>
      <color rgb="FF000000"/>
      <name val="Arial Unicode MS"/>
      <family val="2"/>
    </font>
    <font>
      <i/>
      <sz val="9"/>
      <color rgb="FF000000"/>
      <name val="Arial Unicode MS"/>
      <family val="2"/>
    </font>
    <font>
      <i/>
      <sz val="11"/>
      <color theme="1"/>
      <name val="Arial Unicode MS"/>
      <family val="2"/>
    </font>
    <font>
      <strike/>
      <sz val="11"/>
      <color theme="1"/>
      <name val="Arial Unicode MS"/>
      <family val="2"/>
    </font>
    <font>
      <b/>
      <sz val="9"/>
      <color rgb="FF000000"/>
      <name val="Arial Unicode MS"/>
      <family val="2"/>
    </font>
    <font>
      <u/>
      <sz val="11"/>
      <color rgb="FF007FFF"/>
      <name val="Arial Unicode MS"/>
      <family val="2"/>
    </font>
    <font>
      <b/>
      <sz val="11"/>
      <color rgb="FFE14D16"/>
      <name val="Arial Unicode MS"/>
      <family val="2"/>
    </font>
    <font>
      <sz val="11"/>
      <color rgb="FFFFFFFF"/>
      <name val="Arial Unicode MS"/>
      <family val="2"/>
    </font>
    <font>
      <b/>
      <sz val="11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7619"/>
        <bgColor indexed="64"/>
      </patternFill>
    </fill>
    <fill>
      <patternFill patternType="solid">
        <fgColor rgb="FFFB9C6D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/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right" vertical="top" wrapText="1"/>
    </xf>
    <xf numFmtId="0" fontId="9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</cellStyleXfs>
  <cellXfs count="87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18" fillId="5" borderId="4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5" borderId="0" xfId="0" applyFont="1" applyFill="1" applyAlignment="1">
      <alignment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20" fillId="5" borderId="5" xfId="0" applyFont="1" applyFill="1" applyBorder="1" applyAlignment="1">
      <alignment wrapText="1"/>
    </xf>
    <xf numFmtId="0" fontId="21" fillId="5" borderId="4" xfId="0" applyFont="1" applyFill="1" applyBorder="1" applyAlignment="1">
      <alignment horizontal="left" vertical="center" wrapText="1" indent="1"/>
    </xf>
    <xf numFmtId="0" fontId="22" fillId="0" borderId="0" xfId="0" applyFont="1"/>
    <xf numFmtId="0" fontId="22" fillId="0" borderId="0" xfId="0" applyFont="1" applyFill="1" applyAlignment="1">
      <alignment horizontal="left" vertical="top" wrapText="1"/>
    </xf>
    <xf numFmtId="0" fontId="23" fillId="0" borderId="0" xfId="0" applyFont="1"/>
    <xf numFmtId="49" fontId="23" fillId="0" borderId="0" xfId="0" applyNumberFormat="1" applyFont="1" applyFill="1" applyAlignment="1">
      <alignment horizontal="left" vertical="top" wrapText="1"/>
    </xf>
    <xf numFmtId="167" fontId="24" fillId="0" borderId="6" xfId="0" applyNumberFormat="1" applyFont="1" applyBorder="1"/>
    <xf numFmtId="0" fontId="25" fillId="0" borderId="6" xfId="0" applyFont="1" applyBorder="1" applyAlignment="1">
      <alignment horizontal="center" vertical="top" wrapText="1"/>
    </xf>
    <xf numFmtId="167" fontId="25" fillId="0" borderId="6" xfId="0" applyNumberFormat="1" applyFont="1" applyBorder="1" applyAlignment="1">
      <alignment horizontal="center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167" fontId="24" fillId="0" borderId="1" xfId="0" applyNumberFormat="1" applyFont="1" applyBorder="1" applyAlignment="1">
      <alignment horizontal="left" vertical="top" wrapText="1"/>
    </xf>
    <xf numFmtId="167" fontId="24" fillId="0" borderId="8" xfId="0" applyNumberFormat="1" applyFont="1" applyBorder="1" applyAlignment="1">
      <alignment horizontal="left" vertical="top" wrapText="1"/>
    </xf>
    <xf numFmtId="0" fontId="26" fillId="6" borderId="7" xfId="1" applyFont="1" applyFill="1" applyBorder="1">
      <alignment horizontal="left" vertical="top" wrapText="1"/>
    </xf>
    <xf numFmtId="0" fontId="27" fillId="6" borderId="2" xfId="14" applyFont="1" applyFill="1" applyBorder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167" fontId="24" fillId="0" borderId="1" xfId="0" applyNumberFormat="1" applyFont="1" applyFill="1" applyBorder="1" applyAlignment="1">
      <alignment horizontal="left" vertical="top" wrapText="1"/>
    </xf>
    <xf numFmtId="167" fontId="24" fillId="0" borderId="8" xfId="0" applyNumberFormat="1" applyFont="1" applyFill="1" applyBorder="1" applyAlignment="1">
      <alignment horizontal="left" vertical="top" wrapText="1"/>
    </xf>
    <xf numFmtId="0" fontId="26" fillId="0" borderId="7" xfId="1" applyFont="1" applyFill="1" applyBorder="1">
      <alignment horizontal="left" vertical="top" wrapText="1"/>
    </xf>
    <xf numFmtId="0" fontId="28" fillId="0" borderId="2" xfId="26" applyFont="1" applyFill="1" applyBorder="1" applyAlignment="1">
      <alignment horizontal="justify" vertical="top" wrapText="1"/>
    </xf>
    <xf numFmtId="0" fontId="24" fillId="0" borderId="1" xfId="0" applyFont="1" applyFill="1" applyBorder="1" applyAlignment="1" applyProtection="1">
      <alignment horizontal="center" vertical="top"/>
      <protection locked="0"/>
    </xf>
    <xf numFmtId="165" fontId="24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24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24" fillId="0" borderId="8" xfId="0" applyNumberFormat="1" applyFont="1" applyFill="1" applyBorder="1" applyAlignment="1" applyProtection="1">
      <alignment horizontal="center" vertical="top" wrapText="1"/>
      <protection locked="0"/>
    </xf>
    <xf numFmtId="0" fontId="24" fillId="0" borderId="7" xfId="0" applyFont="1" applyFill="1" applyBorder="1" applyAlignment="1">
      <alignment horizontal="left" vertical="top" wrapText="1"/>
    </xf>
    <xf numFmtId="0" fontId="29" fillId="0" borderId="2" xfId="29" applyFont="1" applyFill="1" applyBorder="1" applyAlignment="1">
      <alignment horizontal="justify" vertical="top" wrapText="1"/>
    </xf>
    <xf numFmtId="0" fontId="30" fillId="0" borderId="2" xfId="30" applyFont="1" applyFill="1" applyBorder="1" applyAlignment="1">
      <alignment horizontal="justify" vertical="top" wrapText="1"/>
    </xf>
    <xf numFmtId="0" fontId="24" fillId="0" borderId="2" xfId="0" applyFont="1" applyFill="1" applyBorder="1" applyAlignment="1">
      <alignment horizontal="left" vertical="top" wrapText="1"/>
    </xf>
    <xf numFmtId="167" fontId="24" fillId="0" borderId="9" xfId="0" applyNumberFormat="1" applyFont="1" applyFill="1" applyBorder="1" applyAlignment="1">
      <alignment horizontal="left" vertical="top" wrapText="1"/>
    </xf>
    <xf numFmtId="0" fontId="31" fillId="0" borderId="7" xfId="17" applyFont="1" applyFill="1" applyBorder="1" applyAlignment="1">
      <alignment horizontal="left" vertical="top" wrapText="1"/>
    </xf>
    <xf numFmtId="0" fontId="32" fillId="0" borderId="2" xfId="17" applyFont="1" applyFill="1" applyBorder="1">
      <alignment horizontal="right" vertical="top" wrapText="1"/>
    </xf>
    <xf numFmtId="0" fontId="25" fillId="0" borderId="1" xfId="0" applyFont="1" applyFill="1" applyBorder="1" applyAlignment="1">
      <alignment horizontal="left" vertical="top" wrapText="1"/>
    </xf>
    <xf numFmtId="167" fontId="25" fillId="0" borderId="1" xfId="0" applyNumberFormat="1" applyFont="1" applyFill="1" applyBorder="1" applyAlignment="1">
      <alignment horizontal="left" vertical="top" wrapText="1"/>
    </xf>
    <xf numFmtId="167" fontId="25" fillId="0" borderId="10" xfId="0" applyNumberFormat="1" applyFont="1" applyFill="1" applyBorder="1" applyAlignment="1">
      <alignment horizontal="center" vertical="top" wrapText="1"/>
    </xf>
    <xf numFmtId="167" fontId="24" fillId="0" borderId="11" xfId="0" applyNumberFormat="1" applyFont="1" applyBorder="1" applyAlignment="1">
      <alignment horizontal="left" vertical="top" wrapText="1"/>
    </xf>
    <xf numFmtId="0" fontId="33" fillId="6" borderId="7" xfId="1" applyFont="1" applyFill="1" applyBorder="1">
      <alignment horizontal="left" vertical="top" wrapText="1"/>
    </xf>
    <xf numFmtId="0" fontId="26" fillId="7" borderId="7" xfId="1" applyFont="1" applyFill="1" applyBorder="1">
      <alignment horizontal="left" vertical="top" wrapText="1"/>
    </xf>
    <xf numFmtId="0" fontId="34" fillId="7" borderId="2" xfId="18" applyFont="1" applyFill="1" applyBorder="1">
      <alignment horizontal="left" vertical="top" wrapText="1"/>
    </xf>
    <xf numFmtId="0" fontId="26" fillId="4" borderId="7" xfId="1" applyFont="1" applyFill="1" applyBorder="1">
      <alignment horizontal="left" vertical="top" wrapText="1"/>
    </xf>
    <xf numFmtId="0" fontId="35" fillId="0" borderId="2" xfId="22" applyFont="1" applyFill="1" applyBorder="1">
      <alignment horizontal="left" vertical="top" wrapText="1"/>
    </xf>
    <xf numFmtId="166" fontId="24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4" fillId="0" borderId="1" xfId="0" applyNumberFormat="1" applyFont="1" applyFill="1" applyBorder="1" applyAlignment="1" applyProtection="1">
      <alignment horizontal="center" vertical="top" wrapText="1"/>
      <protection locked="0"/>
    </xf>
    <xf numFmtId="0" fontId="26" fillId="0" borderId="20" xfId="1" applyFont="1" applyFill="1" applyBorder="1">
      <alignment horizontal="left" vertical="top" wrapText="1"/>
    </xf>
    <xf numFmtId="167" fontId="24" fillId="0" borderId="21" xfId="0" applyNumberFormat="1" applyFont="1" applyFill="1" applyBorder="1" applyAlignment="1" applyProtection="1">
      <alignment horizontal="center" vertical="top" wrapText="1"/>
      <protection locked="0"/>
    </xf>
    <xf numFmtId="0" fontId="24" fillId="0" borderId="20" xfId="0" applyFont="1" applyFill="1" applyBorder="1" applyAlignment="1">
      <alignment horizontal="left" vertical="top" wrapText="1"/>
    </xf>
    <xf numFmtId="167" fontId="24" fillId="0" borderId="21" xfId="0" applyNumberFormat="1" applyFont="1" applyFill="1" applyBorder="1" applyAlignment="1">
      <alignment horizontal="left" vertical="top" wrapText="1"/>
    </xf>
    <xf numFmtId="167" fontId="24" fillId="8" borderId="8" xfId="0" applyNumberFormat="1" applyFont="1" applyFill="1" applyBorder="1" applyAlignment="1" applyProtection="1">
      <alignment horizontal="center" vertical="top" wrapText="1"/>
      <protection locked="0"/>
    </xf>
    <xf numFmtId="167" fontId="24" fillId="8" borderId="8" xfId="0" applyNumberFormat="1" applyFont="1" applyFill="1" applyBorder="1" applyAlignment="1">
      <alignment horizontal="left" vertical="top" wrapText="1"/>
    </xf>
    <xf numFmtId="0" fontId="24" fillId="0" borderId="7" xfId="0" applyFont="1" applyBorder="1"/>
    <xf numFmtId="0" fontId="36" fillId="0" borderId="7" xfId="1" applyFont="1" applyFill="1" applyBorder="1">
      <alignment horizontal="left" vertical="top" wrapText="1"/>
    </xf>
    <xf numFmtId="0" fontId="37" fillId="0" borderId="2" xfId="26" applyFont="1" applyFill="1" applyBorder="1" applyAlignment="1">
      <alignment horizontal="justify" vertical="top" wrapText="1"/>
    </xf>
    <xf numFmtId="0" fontId="38" fillId="0" borderId="1" xfId="0" applyFont="1" applyFill="1" applyBorder="1" applyAlignment="1" applyProtection="1">
      <alignment horizontal="center" vertical="top"/>
      <protection locked="0"/>
    </xf>
    <xf numFmtId="165" fontId="38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38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38" fillId="8" borderId="8" xfId="0" applyNumberFormat="1" applyFont="1" applyFill="1" applyBorder="1" applyAlignment="1" applyProtection="1">
      <alignment horizontal="center" vertical="top" wrapText="1"/>
      <protection locked="0"/>
    </xf>
    <xf numFmtId="0" fontId="39" fillId="0" borderId="7" xfId="0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horizontal="left" vertical="top" wrapText="1"/>
    </xf>
    <xf numFmtId="0" fontId="40" fillId="0" borderId="2" xfId="26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center" vertical="top" wrapText="1"/>
    </xf>
    <xf numFmtId="0" fontId="41" fillId="0" borderId="2" xfId="17" applyFont="1" applyFill="1" applyBorder="1">
      <alignment horizontal="right" vertical="top" wrapText="1"/>
    </xf>
    <xf numFmtId="0" fontId="24" fillId="0" borderId="0" xfId="0" applyFont="1"/>
    <xf numFmtId="167" fontId="42" fillId="0" borderId="10" xfId="0" applyNumberFormat="1" applyFont="1" applyFill="1" applyBorder="1" applyAlignment="1">
      <alignment horizontal="center" vertical="top" wrapText="1"/>
    </xf>
    <xf numFmtId="0" fontId="24" fillId="0" borderId="12" xfId="0" applyFont="1" applyBorder="1"/>
    <xf numFmtId="0" fontId="24" fillId="0" borderId="13" xfId="0" applyFont="1" applyBorder="1"/>
    <xf numFmtId="167" fontId="24" fillId="0" borderId="13" xfId="0" applyNumberFormat="1" applyFont="1" applyBorder="1"/>
    <xf numFmtId="167" fontId="24" fillId="0" borderId="14" xfId="0" applyNumberFormat="1" applyFont="1" applyBorder="1"/>
    <xf numFmtId="0" fontId="24" fillId="0" borderId="15" xfId="0" applyFont="1" applyBorder="1"/>
    <xf numFmtId="0" fontId="25" fillId="0" borderId="0" xfId="0" applyFont="1" applyFill="1" applyAlignment="1">
      <alignment horizontal="left" vertical="top" wrapText="1"/>
    </xf>
    <xf numFmtId="167" fontId="24" fillId="0" borderId="0" xfId="0" applyNumberFormat="1" applyFont="1"/>
    <xf numFmtId="167" fontId="25" fillId="0" borderId="16" xfId="0" applyNumberFormat="1" applyFont="1" applyFill="1" applyBorder="1" applyAlignment="1">
      <alignment horizontal="center" vertical="top" wrapText="1"/>
    </xf>
    <xf numFmtId="165" fontId="43" fillId="4" borderId="15" xfId="0" applyNumberFormat="1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44" fillId="8" borderId="18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167" fontId="24" fillId="0" borderId="18" xfId="0" applyNumberFormat="1" applyFont="1" applyFill="1" applyBorder="1" applyAlignment="1">
      <alignment horizontal="left" vertical="top" wrapText="1"/>
    </xf>
    <xf numFmtId="167" fontId="44" fillId="8" borderId="19" xfId="0" applyNumberFormat="1" applyFont="1" applyFill="1" applyBorder="1" applyAlignment="1">
      <alignment horizontal="center" vertical="top" wrapText="1"/>
    </xf>
    <xf numFmtId="167" fontId="25" fillId="0" borderId="0" xfId="0" applyNumberFormat="1" applyFont="1" applyFill="1" applyAlignment="1">
      <alignment horizontal="center" vertical="top" wrapText="1"/>
    </xf>
    <xf numFmtId="168" fontId="24" fillId="0" borderId="1" xfId="0" applyNumberFormat="1" applyFont="1" applyFill="1" applyBorder="1" applyAlignment="1" applyProtection="1">
      <alignment horizontal="center" vertical="top" wrapText="1"/>
      <protection locked="0"/>
    </xf>
    <xf numFmtId="0" fontId="24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E14D16"/>
      <color rgb="FFFF7619"/>
      <color rgb="FF0000FF"/>
      <color rgb="FFFB9C6D"/>
      <color rgb="FFFA7634"/>
      <color rgb="FFFF83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2879725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D340EDB0-8270-4378-ECCD-F8D87D8F5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81000"/>
          <a:ext cx="2155825" cy="287972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CBACA38B-1364-A504-4AAF-7B5C86240D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0505"/>
          <a:ext cx="1927860" cy="7600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40005</xdr:colOff>
      <xdr:row>36</xdr:row>
      <xdr:rowOff>173990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4A17FEDD-A19F-4655-8FFE-220F1EB86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6810375"/>
          <a:ext cx="830580" cy="1265555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1847850</xdr:colOff>
      <xdr:row>31</xdr:row>
      <xdr:rowOff>38100</xdr:rowOff>
    </xdr:from>
    <xdr:to>
      <xdr:col>5</xdr:col>
      <xdr:colOff>3197860</xdr:colOff>
      <xdr:row>35</xdr:row>
      <xdr:rowOff>54610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619D93B-2D3A-4B70-8D71-BC2A3D929209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657850" y="11020425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25793</xdr:colOff>
      <xdr:row>0</xdr:row>
      <xdr:rowOff>0</xdr:rowOff>
    </xdr:from>
    <xdr:to>
      <xdr:col>1</xdr:col>
      <xdr:colOff>589965</xdr:colOff>
      <xdr:row>1</xdr:row>
      <xdr:rowOff>22526</xdr:rowOff>
    </xdr:to>
    <xdr:pic>
      <xdr:nvPicPr>
        <xdr:cNvPr id="2" name="Image 1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3C47A6CA-3515-4920-B5F7-21DC3E1786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25793" y="0"/>
          <a:ext cx="1227112" cy="47708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133349</xdr:colOff>
      <xdr:row>0</xdr:row>
      <xdr:rowOff>9525</xdr:rowOff>
    </xdr:from>
    <xdr:to>
      <xdr:col>6</xdr:col>
      <xdr:colOff>940434</xdr:colOff>
      <xdr:row>1</xdr:row>
      <xdr:rowOff>57150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AE68058-C16A-488D-908D-23788C3FFFE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7534274" y="9525"/>
          <a:ext cx="807085" cy="4953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1E4C-BB22-4786-B55F-0DC0BD643EFA}">
  <sheetPr>
    <pageSetUpPr fitToPage="1"/>
  </sheetPr>
  <dimension ref="B2:F27"/>
  <sheetViews>
    <sheetView topLeftCell="A13" workbookViewId="0">
      <selection activeCell="F44" sqref="F44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5" t="s">
        <v>401</v>
      </c>
    </row>
    <row r="4" spans="2:6" ht="57.6" customHeight="1" thickTop="1">
      <c r="F4" s="6" t="s">
        <v>399</v>
      </c>
    </row>
    <row r="5" spans="2:6" ht="12.6" customHeight="1">
      <c r="B5" s="3" t="s">
        <v>402</v>
      </c>
      <c r="F5" s="4"/>
    </row>
    <row r="6" spans="2:6" ht="12.6" customHeight="1">
      <c r="B6" s="3" t="s">
        <v>403</v>
      </c>
      <c r="F6" s="4"/>
    </row>
    <row r="7" spans="2:6" ht="13.15" customHeight="1" thickBot="1">
      <c r="B7" s="3" t="s">
        <v>404</v>
      </c>
      <c r="F7" s="2"/>
    </row>
    <row r="8" spans="2:6" ht="100.9" customHeight="1" thickTop="1" thickBot="1">
      <c r="B8" s="3"/>
      <c r="F8" s="7" t="s">
        <v>400</v>
      </c>
    </row>
    <row r="9" spans="2:6" ht="15.75" thickTop="1"/>
    <row r="24" spans="2:2">
      <c r="B24" s="3"/>
    </row>
    <row r="25" spans="2:2">
      <c r="B25" s="3"/>
    </row>
    <row r="26" spans="2:2">
      <c r="B26" s="3"/>
    </row>
    <row r="27" spans="2:2">
      <c r="B27" s="3"/>
    </row>
  </sheetData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08694-DB4A-492C-BD0B-DF7928976CFE}">
  <sheetPr>
    <pageSetUpPr fitToPage="1"/>
  </sheetPr>
  <dimension ref="A1:ZZ205"/>
  <sheetViews>
    <sheetView showGridLines="0" tabSelected="1" zoomScaleNormal="100" workbookViewId="0">
      <pane xSplit="2" ySplit="2" topLeftCell="C180" activePane="bottomRight" state="frozen"/>
      <selection pane="topRight" activeCell="C1" sqref="C1"/>
      <selection pane="bottomLeft" activeCell="A2" sqref="A2"/>
      <selection pane="bottomRight" activeCell="G1" sqref="G1"/>
    </sheetView>
  </sheetViews>
  <sheetFormatPr baseColWidth="10" defaultColWidth="10.7109375" defaultRowHeight="15"/>
  <cols>
    <col min="1" max="1" width="9.7109375" style="67" customWidth="1"/>
    <col min="2" max="2" width="64.42578125" style="67" customWidth="1"/>
    <col min="3" max="3" width="4.7109375" style="67" customWidth="1"/>
    <col min="4" max="5" width="10.7109375" style="67" customWidth="1"/>
    <col min="6" max="6" width="10.7109375" style="75" customWidth="1"/>
    <col min="7" max="7" width="17.28515625" style="75" customWidth="1"/>
    <col min="8" max="8" width="10.7109375" customWidth="1"/>
    <col min="701" max="703" width="10.7109375" customWidth="1"/>
  </cols>
  <sheetData>
    <row r="1" spans="1:702" ht="35.450000000000003" customHeight="1">
      <c r="A1" s="86"/>
      <c r="B1" s="86"/>
      <c r="C1" s="85" t="s">
        <v>410</v>
      </c>
      <c r="D1" s="85"/>
      <c r="E1" s="85"/>
      <c r="F1" s="85"/>
      <c r="G1" s="12"/>
    </row>
    <row r="2" spans="1:702" ht="30">
      <c r="A2" s="86"/>
      <c r="B2" s="86"/>
      <c r="C2" s="13" t="s">
        <v>0</v>
      </c>
      <c r="D2" s="13" t="s">
        <v>1</v>
      </c>
      <c r="E2" s="13" t="s">
        <v>2</v>
      </c>
      <c r="F2" s="14" t="s">
        <v>3</v>
      </c>
      <c r="G2" s="14" t="s">
        <v>4</v>
      </c>
    </row>
    <row r="3" spans="1:702">
      <c r="A3" s="15"/>
      <c r="B3" s="16"/>
      <c r="C3" s="17"/>
      <c r="D3" s="17"/>
      <c r="E3" s="17"/>
      <c r="F3" s="18"/>
      <c r="G3" s="19"/>
    </row>
    <row r="4" spans="1:702" ht="18">
      <c r="A4" s="20" t="s">
        <v>5</v>
      </c>
      <c r="B4" s="21" t="s">
        <v>6</v>
      </c>
      <c r="C4" s="22"/>
      <c r="D4" s="22"/>
      <c r="E4" s="22"/>
      <c r="F4" s="23"/>
      <c r="G4" s="24"/>
      <c r="ZY4" t="s">
        <v>7</v>
      </c>
      <c r="ZZ4" s="1"/>
    </row>
    <row r="5" spans="1:702">
      <c r="A5" s="25" t="s">
        <v>8</v>
      </c>
      <c r="B5" s="26" t="s">
        <v>9</v>
      </c>
      <c r="C5" s="27" t="s">
        <v>10</v>
      </c>
      <c r="D5" s="28">
        <v>1</v>
      </c>
      <c r="E5" s="27"/>
      <c r="F5" s="29"/>
      <c r="G5" s="30">
        <f>ROUND(D5*F5,2)</f>
        <v>0</v>
      </c>
      <c r="ZY5" t="s">
        <v>11</v>
      </c>
      <c r="ZZ5" s="1" t="s">
        <v>12</v>
      </c>
    </row>
    <row r="6" spans="1:702">
      <c r="A6" s="31"/>
      <c r="B6" s="32" t="s">
        <v>13</v>
      </c>
      <c r="C6" s="22"/>
      <c r="D6" s="22"/>
      <c r="E6" s="22"/>
      <c r="F6" s="23"/>
      <c r="G6" s="24"/>
    </row>
    <row r="7" spans="1:702">
      <c r="A7" s="31"/>
      <c r="B7" s="33" t="s">
        <v>14</v>
      </c>
      <c r="C7" s="22"/>
      <c r="D7" s="22"/>
      <c r="E7" s="22"/>
      <c r="F7" s="23"/>
      <c r="G7" s="24"/>
    </row>
    <row r="8" spans="1:702">
      <c r="A8" s="31"/>
      <c r="B8" s="34"/>
      <c r="C8" s="22"/>
      <c r="D8" s="22"/>
      <c r="E8" s="22"/>
      <c r="F8" s="23"/>
      <c r="G8" s="35"/>
    </row>
    <row r="9" spans="1:702" s="8" customFormat="1">
      <c r="A9" s="36"/>
      <c r="B9" s="37" t="s">
        <v>435</v>
      </c>
      <c r="C9" s="38"/>
      <c r="D9" s="38"/>
      <c r="E9" s="38"/>
      <c r="F9" s="39"/>
      <c r="G9" s="40">
        <f>SUBTOTAL(109,G5:G8)</f>
        <v>0</v>
      </c>
      <c r="H9" s="9"/>
      <c r="ZY9" s="8" t="s">
        <v>15</v>
      </c>
    </row>
    <row r="10" spans="1:702">
      <c r="A10" s="31"/>
      <c r="B10" s="34"/>
      <c r="C10" s="22"/>
      <c r="D10" s="22"/>
      <c r="E10" s="22"/>
      <c r="F10" s="23"/>
      <c r="G10" s="41"/>
    </row>
    <row r="11" spans="1:702" ht="36">
      <c r="A11" s="42" t="s">
        <v>16</v>
      </c>
      <c r="B11" s="21" t="s">
        <v>17</v>
      </c>
      <c r="C11" s="22"/>
      <c r="D11" s="22"/>
      <c r="E11" s="22"/>
      <c r="F11" s="23"/>
      <c r="G11" s="24"/>
      <c r="ZY11" t="s">
        <v>18</v>
      </c>
      <c r="ZZ11" s="1"/>
    </row>
    <row r="12" spans="1:702">
      <c r="A12" s="43" t="s">
        <v>19</v>
      </c>
      <c r="B12" s="44" t="s">
        <v>20</v>
      </c>
      <c r="C12" s="22"/>
      <c r="D12" s="22"/>
      <c r="E12" s="22"/>
      <c r="F12" s="23"/>
      <c r="G12" s="24"/>
      <c r="ZY12" t="s">
        <v>21</v>
      </c>
      <c r="ZZ12" s="1"/>
    </row>
    <row r="13" spans="1:702" ht="28.5">
      <c r="A13" s="45" t="s">
        <v>22</v>
      </c>
      <c r="B13" s="46" t="s">
        <v>23</v>
      </c>
      <c r="C13" s="22"/>
      <c r="D13" s="22"/>
      <c r="E13" s="22"/>
      <c r="F13" s="23"/>
      <c r="G13" s="24"/>
      <c r="ZY13" t="s">
        <v>24</v>
      </c>
      <c r="ZZ13" s="1"/>
    </row>
    <row r="14" spans="1:702">
      <c r="A14" s="25" t="s">
        <v>25</v>
      </c>
      <c r="B14" s="26" t="s">
        <v>448</v>
      </c>
      <c r="C14" s="27" t="s">
        <v>26</v>
      </c>
      <c r="D14" s="47">
        <v>10.5</v>
      </c>
      <c r="E14" s="27"/>
      <c r="F14" s="29"/>
      <c r="G14" s="30">
        <f>ROUND(D14*F14,2)</f>
        <v>0</v>
      </c>
      <c r="ZY14" t="s">
        <v>27</v>
      </c>
      <c r="ZZ14" s="1" t="s">
        <v>28</v>
      </c>
    </row>
    <row r="15" spans="1:702">
      <c r="A15" s="31"/>
      <c r="B15" s="32" t="s">
        <v>29</v>
      </c>
      <c r="C15" s="22"/>
      <c r="D15" s="22"/>
      <c r="E15" s="22"/>
      <c r="F15" s="23"/>
      <c r="G15" s="24"/>
    </row>
    <row r="16" spans="1:702" ht="24">
      <c r="A16" s="31"/>
      <c r="B16" s="33" t="s">
        <v>30</v>
      </c>
      <c r="C16" s="22"/>
      <c r="D16" s="22"/>
      <c r="E16" s="22"/>
      <c r="F16" s="23"/>
      <c r="G16" s="24"/>
    </row>
    <row r="17" spans="1:702" ht="24">
      <c r="A17" s="25" t="s">
        <v>31</v>
      </c>
      <c r="B17" s="26" t="s">
        <v>32</v>
      </c>
      <c r="C17" s="27" t="s">
        <v>33</v>
      </c>
      <c r="D17" s="48">
        <v>20.55</v>
      </c>
      <c r="E17" s="27"/>
      <c r="F17" s="29"/>
      <c r="G17" s="30">
        <f>ROUND(D17*F17,2)</f>
        <v>0</v>
      </c>
      <c r="ZY17" t="s">
        <v>34</v>
      </c>
      <c r="ZZ17" s="1" t="s">
        <v>35</v>
      </c>
    </row>
    <row r="18" spans="1:702">
      <c r="A18" s="31"/>
      <c r="B18" s="32" t="s">
        <v>36</v>
      </c>
      <c r="C18" s="22"/>
      <c r="D18" s="22"/>
      <c r="E18" s="22"/>
      <c r="F18" s="23"/>
      <c r="G18" s="24"/>
    </row>
    <row r="19" spans="1:702" ht="24">
      <c r="A19" s="31"/>
      <c r="B19" s="33" t="s">
        <v>37</v>
      </c>
      <c r="C19" s="22"/>
      <c r="D19" s="22"/>
      <c r="E19" s="22"/>
      <c r="F19" s="23"/>
      <c r="G19" s="24"/>
    </row>
    <row r="20" spans="1:702">
      <c r="A20" s="45" t="s">
        <v>38</v>
      </c>
      <c r="B20" s="46" t="s">
        <v>39</v>
      </c>
      <c r="C20" s="22"/>
      <c r="D20" s="22"/>
      <c r="E20" s="22"/>
      <c r="F20" s="23"/>
      <c r="G20" s="24"/>
      <c r="ZY20" t="s">
        <v>40</v>
      </c>
      <c r="ZZ20" s="1"/>
    </row>
    <row r="21" spans="1:702">
      <c r="A21" s="25" t="s">
        <v>41</v>
      </c>
      <c r="B21" s="26" t="s">
        <v>42</v>
      </c>
      <c r="C21" s="27" t="s">
        <v>43</v>
      </c>
      <c r="D21" s="48">
        <v>310.2</v>
      </c>
      <c r="E21" s="27"/>
      <c r="F21" s="29"/>
      <c r="G21" s="30">
        <f>ROUND(D21*F21,2)</f>
        <v>0</v>
      </c>
      <c r="ZY21" t="s">
        <v>44</v>
      </c>
      <c r="ZZ21" s="1" t="s">
        <v>45</v>
      </c>
    </row>
    <row r="22" spans="1:702">
      <c r="A22" s="31"/>
      <c r="B22" s="32" t="s">
        <v>46</v>
      </c>
      <c r="C22" s="22"/>
      <c r="D22" s="22"/>
      <c r="E22" s="22"/>
      <c r="F22" s="23"/>
      <c r="G22" s="24"/>
    </row>
    <row r="23" spans="1:702">
      <c r="A23" s="31"/>
      <c r="B23" s="33" t="s">
        <v>47</v>
      </c>
      <c r="C23" s="22"/>
      <c r="D23" s="22"/>
      <c r="E23" s="22"/>
      <c r="F23" s="23"/>
      <c r="G23" s="24"/>
    </row>
    <row r="24" spans="1:702" ht="24">
      <c r="A24" s="25" t="s">
        <v>48</v>
      </c>
      <c r="B24" s="26" t="s">
        <v>49</v>
      </c>
      <c r="C24" s="27" t="s">
        <v>50</v>
      </c>
      <c r="D24" s="47">
        <v>6.2039999999999997</v>
      </c>
      <c r="E24" s="27"/>
      <c r="F24" s="29"/>
      <c r="G24" s="30">
        <f>ROUND(D24*F24,2)</f>
        <v>0</v>
      </c>
      <c r="ZY24" t="s">
        <v>51</v>
      </c>
      <c r="ZZ24" s="1" t="s">
        <v>52</v>
      </c>
    </row>
    <row r="25" spans="1:702">
      <c r="A25" s="31"/>
      <c r="B25" s="32" t="s">
        <v>53</v>
      </c>
      <c r="C25" s="22"/>
      <c r="D25" s="22"/>
      <c r="E25" s="22"/>
      <c r="F25" s="23"/>
      <c r="G25" s="24"/>
    </row>
    <row r="26" spans="1:702">
      <c r="A26" s="31"/>
      <c r="B26" s="33" t="s">
        <v>54</v>
      </c>
      <c r="C26" s="22"/>
      <c r="D26" s="22"/>
      <c r="E26" s="22"/>
      <c r="F26" s="23"/>
      <c r="G26" s="24"/>
    </row>
    <row r="27" spans="1:702">
      <c r="A27" s="43" t="s">
        <v>55</v>
      </c>
      <c r="B27" s="44" t="s">
        <v>56</v>
      </c>
      <c r="C27" s="22"/>
      <c r="D27" s="22"/>
      <c r="E27" s="22"/>
      <c r="F27" s="23"/>
      <c r="G27" s="24"/>
      <c r="ZY27" t="s">
        <v>57</v>
      </c>
      <c r="ZZ27" s="1"/>
    </row>
    <row r="28" spans="1:702">
      <c r="A28" s="45" t="s">
        <v>58</v>
      </c>
      <c r="B28" s="46" t="s">
        <v>59</v>
      </c>
      <c r="C28" s="22"/>
      <c r="D28" s="22"/>
      <c r="E28" s="22"/>
      <c r="F28" s="23"/>
      <c r="G28" s="24"/>
      <c r="ZY28" t="s">
        <v>60</v>
      </c>
      <c r="ZZ28" s="1"/>
    </row>
    <row r="29" spans="1:702">
      <c r="A29" s="25" t="s">
        <v>61</v>
      </c>
      <c r="B29" s="26" t="s">
        <v>62</v>
      </c>
      <c r="C29" s="27" t="s">
        <v>63</v>
      </c>
      <c r="D29" s="28">
        <v>1</v>
      </c>
      <c r="E29" s="27"/>
      <c r="F29" s="29"/>
      <c r="G29" s="30">
        <f>ROUND(D29*F29,2)</f>
        <v>0</v>
      </c>
      <c r="ZY29" t="s">
        <v>64</v>
      </c>
      <c r="ZZ29" s="1" t="s">
        <v>65</v>
      </c>
    </row>
    <row r="30" spans="1:702">
      <c r="A30" s="31"/>
      <c r="B30" s="32" t="s">
        <v>66</v>
      </c>
      <c r="C30" s="22"/>
      <c r="D30" s="22"/>
      <c r="E30" s="22"/>
      <c r="F30" s="23"/>
      <c r="G30" s="24"/>
    </row>
    <row r="31" spans="1:702">
      <c r="A31" s="31"/>
      <c r="B31" s="33" t="s">
        <v>67</v>
      </c>
      <c r="C31" s="22"/>
      <c r="D31" s="22"/>
      <c r="E31" s="22"/>
      <c r="F31" s="23"/>
      <c r="G31" s="24"/>
    </row>
    <row r="32" spans="1:702">
      <c r="A32" s="25" t="s">
        <v>68</v>
      </c>
      <c r="B32" s="26" t="s">
        <v>69</v>
      </c>
      <c r="C32" s="27" t="s">
        <v>70</v>
      </c>
      <c r="D32" s="28">
        <v>1</v>
      </c>
      <c r="E32" s="27"/>
      <c r="F32" s="29"/>
      <c r="G32" s="30">
        <f>ROUND(D32*F32,2)</f>
        <v>0</v>
      </c>
      <c r="ZY32" t="s">
        <v>71</v>
      </c>
      <c r="ZZ32" s="1" t="s">
        <v>72</v>
      </c>
    </row>
    <row r="33" spans="1:702">
      <c r="A33" s="31"/>
      <c r="B33" s="32" t="s">
        <v>73</v>
      </c>
      <c r="C33" s="22"/>
      <c r="D33" s="22"/>
      <c r="E33" s="22"/>
      <c r="F33" s="23"/>
      <c r="G33" s="24"/>
    </row>
    <row r="34" spans="1:702">
      <c r="A34" s="31"/>
      <c r="B34" s="33" t="s">
        <v>74</v>
      </c>
      <c r="C34" s="22"/>
      <c r="D34" s="22"/>
      <c r="E34" s="22"/>
      <c r="F34" s="23"/>
      <c r="G34" s="24"/>
    </row>
    <row r="35" spans="1:702">
      <c r="A35" s="25" t="s">
        <v>75</v>
      </c>
      <c r="B35" s="26" t="s">
        <v>76</v>
      </c>
      <c r="C35" s="27" t="s">
        <v>77</v>
      </c>
      <c r="D35" s="48">
        <v>10</v>
      </c>
      <c r="E35" s="27"/>
      <c r="F35" s="29"/>
      <c r="G35" s="30">
        <f>ROUND(D35*F35,2)</f>
        <v>0</v>
      </c>
      <c r="ZY35" t="s">
        <v>78</v>
      </c>
      <c r="ZZ35" s="1" t="s">
        <v>79</v>
      </c>
    </row>
    <row r="36" spans="1:702">
      <c r="A36" s="31"/>
      <c r="B36" s="32" t="s">
        <v>80</v>
      </c>
      <c r="C36" s="22"/>
      <c r="D36" s="22"/>
      <c r="E36" s="22"/>
      <c r="F36" s="23"/>
      <c r="G36" s="24"/>
    </row>
    <row r="37" spans="1:702">
      <c r="A37" s="31"/>
      <c r="B37" s="33" t="s">
        <v>81</v>
      </c>
      <c r="C37" s="22"/>
      <c r="D37" s="22"/>
      <c r="E37" s="22"/>
      <c r="F37" s="23"/>
      <c r="G37" s="24"/>
    </row>
    <row r="38" spans="1:702" ht="24">
      <c r="A38" s="49" t="s">
        <v>82</v>
      </c>
      <c r="B38" s="26" t="s">
        <v>449</v>
      </c>
      <c r="C38" s="27" t="s">
        <v>0</v>
      </c>
      <c r="D38" s="48">
        <v>1</v>
      </c>
      <c r="E38" s="22"/>
      <c r="F38" s="23"/>
      <c r="G38" s="50">
        <f t="shared" ref="G38" si="0">ROUND(D38*F38,2)</f>
        <v>0</v>
      </c>
    </row>
    <row r="39" spans="1:702">
      <c r="A39" s="51"/>
      <c r="B39" s="32" t="s">
        <v>307</v>
      </c>
      <c r="C39" s="22"/>
      <c r="D39" s="22"/>
      <c r="E39" s="22"/>
      <c r="F39" s="23"/>
      <c r="G39" s="52"/>
    </row>
    <row r="40" spans="1:702">
      <c r="A40" s="51"/>
      <c r="B40" s="33" t="s">
        <v>441</v>
      </c>
      <c r="C40" s="22"/>
      <c r="D40" s="22"/>
      <c r="E40" s="22"/>
      <c r="F40" s="23"/>
      <c r="G40" s="52"/>
    </row>
    <row r="41" spans="1:702">
      <c r="A41" s="25" t="s">
        <v>440</v>
      </c>
      <c r="B41" s="26" t="s">
        <v>83</v>
      </c>
      <c r="C41" s="27" t="s">
        <v>84</v>
      </c>
      <c r="D41" s="48">
        <v>88</v>
      </c>
      <c r="E41" s="27"/>
      <c r="F41" s="29"/>
      <c r="G41" s="30">
        <f>ROUND(D41*F41,2)</f>
        <v>0</v>
      </c>
      <c r="ZY41" t="s">
        <v>85</v>
      </c>
      <c r="ZZ41" s="1" t="s">
        <v>86</v>
      </c>
    </row>
    <row r="42" spans="1:702">
      <c r="A42" s="31"/>
      <c r="B42" s="32" t="s">
        <v>87</v>
      </c>
      <c r="C42" s="22"/>
      <c r="D42" s="22"/>
      <c r="E42" s="22"/>
      <c r="F42" s="23"/>
      <c r="G42" s="24"/>
    </row>
    <row r="43" spans="1:702">
      <c r="A43" s="31"/>
      <c r="B43" s="33" t="s">
        <v>88</v>
      </c>
      <c r="C43" s="22"/>
      <c r="D43" s="22"/>
      <c r="E43" s="22"/>
      <c r="F43" s="23"/>
      <c r="G43" s="24"/>
    </row>
    <row r="44" spans="1:702" ht="28.5">
      <c r="A44" s="45" t="s">
        <v>89</v>
      </c>
      <c r="B44" s="46" t="s">
        <v>416</v>
      </c>
      <c r="C44" s="22"/>
      <c r="D44" s="22"/>
      <c r="E44" s="22"/>
      <c r="F44" s="23"/>
      <c r="G44" s="24"/>
      <c r="ZY44" t="s">
        <v>90</v>
      </c>
      <c r="ZZ44" s="1"/>
    </row>
    <row r="45" spans="1:702">
      <c r="A45" s="25" t="s">
        <v>91</v>
      </c>
      <c r="B45" s="26" t="s">
        <v>92</v>
      </c>
      <c r="C45" s="27" t="s">
        <v>93</v>
      </c>
      <c r="D45" s="48">
        <v>85.17</v>
      </c>
      <c r="E45" s="27"/>
      <c r="F45" s="29"/>
      <c r="G45" s="53">
        <f>ROUND(D45*F45,2)</f>
        <v>0</v>
      </c>
      <c r="ZY45" t="s">
        <v>94</v>
      </c>
      <c r="ZZ45" s="1" t="s">
        <v>95</v>
      </c>
    </row>
    <row r="46" spans="1:702">
      <c r="A46" s="31"/>
      <c r="B46" s="32" t="s">
        <v>96</v>
      </c>
      <c r="C46" s="22"/>
      <c r="D46" s="22"/>
      <c r="E46" s="22"/>
      <c r="F46" s="23"/>
      <c r="G46" s="54"/>
    </row>
    <row r="47" spans="1:702">
      <c r="A47" s="31"/>
      <c r="B47" s="33" t="s">
        <v>97</v>
      </c>
      <c r="C47" s="22"/>
      <c r="D47" s="22"/>
      <c r="E47" s="22"/>
      <c r="F47" s="23"/>
      <c r="G47" s="54"/>
    </row>
    <row r="48" spans="1:702">
      <c r="A48" s="25" t="s">
        <v>98</v>
      </c>
      <c r="B48" s="26" t="s">
        <v>99</v>
      </c>
      <c r="C48" s="27" t="s">
        <v>100</v>
      </c>
      <c r="D48" s="48">
        <v>18.48</v>
      </c>
      <c r="E48" s="27"/>
      <c r="F48" s="29"/>
      <c r="G48" s="53">
        <f>ROUND(D48*F48,2)</f>
        <v>0</v>
      </c>
      <c r="ZY48" t="s">
        <v>101</v>
      </c>
      <c r="ZZ48" s="1" t="s">
        <v>102</v>
      </c>
    </row>
    <row r="49" spans="1:702">
      <c r="A49" s="31"/>
      <c r="B49" s="32" t="s">
        <v>103</v>
      </c>
      <c r="C49" s="22"/>
      <c r="D49" s="22"/>
      <c r="E49" s="22"/>
      <c r="F49" s="23"/>
      <c r="G49" s="54"/>
    </row>
    <row r="50" spans="1:702">
      <c r="A50" s="31"/>
      <c r="B50" s="33" t="s">
        <v>104</v>
      </c>
      <c r="C50" s="22"/>
      <c r="D50" s="22"/>
      <c r="E50" s="22"/>
      <c r="F50" s="23"/>
      <c r="G50" s="54"/>
    </row>
    <row r="51" spans="1:702">
      <c r="A51" s="25" t="s">
        <v>105</v>
      </c>
      <c r="B51" s="26" t="s">
        <v>106</v>
      </c>
      <c r="C51" s="27" t="s">
        <v>107</v>
      </c>
      <c r="D51" s="48">
        <v>128.80000000000001</v>
      </c>
      <c r="E51" s="27"/>
      <c r="F51" s="29"/>
      <c r="G51" s="53">
        <f>ROUND(D51*F51,2)</f>
        <v>0</v>
      </c>
      <c r="ZY51" t="s">
        <v>108</v>
      </c>
      <c r="ZZ51" s="1" t="s">
        <v>109</v>
      </c>
    </row>
    <row r="52" spans="1:702">
      <c r="A52" s="31"/>
      <c r="B52" s="32" t="s">
        <v>110</v>
      </c>
      <c r="C52" s="22"/>
      <c r="D52" s="22"/>
      <c r="E52" s="22"/>
      <c r="F52" s="23"/>
      <c r="G52" s="54"/>
    </row>
    <row r="53" spans="1:702">
      <c r="A53" s="31"/>
      <c r="B53" s="33" t="s">
        <v>418</v>
      </c>
      <c r="C53" s="22"/>
      <c r="D53" s="22"/>
      <c r="E53" s="22"/>
      <c r="F53" s="23"/>
      <c r="G53" s="54"/>
    </row>
    <row r="54" spans="1:702">
      <c r="A54" s="25" t="s">
        <v>111</v>
      </c>
      <c r="B54" s="26" t="s">
        <v>112</v>
      </c>
      <c r="C54" s="27" t="s">
        <v>113</v>
      </c>
      <c r="D54" s="48">
        <v>1287.5999999999999</v>
      </c>
      <c r="E54" s="27"/>
      <c r="F54" s="29"/>
      <c r="G54" s="53">
        <f>ROUND(D54*F54,2)</f>
        <v>0</v>
      </c>
      <c r="ZY54" t="s">
        <v>114</v>
      </c>
      <c r="ZZ54" s="1" t="s">
        <v>115</v>
      </c>
    </row>
    <row r="55" spans="1:702">
      <c r="A55" s="31"/>
      <c r="B55" s="32" t="s">
        <v>116</v>
      </c>
      <c r="C55" s="22"/>
      <c r="D55" s="22"/>
      <c r="E55" s="22"/>
      <c r="F55" s="23"/>
      <c r="G55" s="54"/>
    </row>
    <row r="56" spans="1:702">
      <c r="A56" s="31"/>
      <c r="B56" s="33" t="s">
        <v>419</v>
      </c>
      <c r="C56" s="22"/>
      <c r="D56" s="22"/>
      <c r="E56" s="22"/>
      <c r="F56" s="23"/>
      <c r="G56" s="54"/>
    </row>
    <row r="57" spans="1:702">
      <c r="A57" s="25" t="s">
        <v>117</v>
      </c>
      <c r="B57" s="26" t="s">
        <v>417</v>
      </c>
      <c r="C57" s="27" t="s">
        <v>118</v>
      </c>
      <c r="D57" s="47">
        <v>20</v>
      </c>
      <c r="E57" s="27"/>
      <c r="F57" s="29"/>
      <c r="G57" s="53">
        <f>ROUND(D57*F57,2)</f>
        <v>0</v>
      </c>
      <c r="ZY57" t="s">
        <v>119</v>
      </c>
      <c r="ZZ57" s="1" t="s">
        <v>120</v>
      </c>
    </row>
    <row r="58" spans="1:702">
      <c r="A58" s="31"/>
      <c r="B58" s="32" t="s">
        <v>121</v>
      </c>
      <c r="C58" s="22"/>
      <c r="D58" s="22"/>
      <c r="E58" s="22"/>
      <c r="F58" s="23"/>
      <c r="G58" s="54"/>
    </row>
    <row r="59" spans="1:702">
      <c r="A59" s="31"/>
      <c r="B59" s="33" t="s">
        <v>420</v>
      </c>
      <c r="C59" s="22"/>
      <c r="D59" s="22"/>
      <c r="E59" s="22"/>
      <c r="F59" s="23"/>
      <c r="G59" s="54"/>
    </row>
    <row r="60" spans="1:702" ht="24">
      <c r="A60" s="25" t="s">
        <v>444</v>
      </c>
      <c r="B60" s="26" t="s">
        <v>122</v>
      </c>
      <c r="C60" s="27" t="s">
        <v>33</v>
      </c>
      <c r="D60" s="28">
        <v>64</v>
      </c>
      <c r="E60" s="27"/>
      <c r="F60" s="29"/>
      <c r="G60" s="53">
        <f>ROUND(D60*F60,2)</f>
        <v>0</v>
      </c>
      <c r="ZY60" t="s">
        <v>123</v>
      </c>
      <c r="ZZ60" s="1" t="s">
        <v>124</v>
      </c>
    </row>
    <row r="61" spans="1:702">
      <c r="A61" s="55"/>
      <c r="B61" s="32" t="s">
        <v>125</v>
      </c>
      <c r="C61" s="22"/>
      <c r="D61" s="22"/>
      <c r="E61" s="22"/>
      <c r="F61" s="23"/>
      <c r="G61" s="54"/>
    </row>
    <row r="62" spans="1:702">
      <c r="A62" s="31"/>
      <c r="B62" s="33" t="s">
        <v>126</v>
      </c>
      <c r="C62" s="22"/>
      <c r="D62" s="22"/>
      <c r="E62" s="22"/>
      <c r="F62" s="23"/>
      <c r="G62" s="54"/>
    </row>
    <row r="63" spans="1:702">
      <c r="A63" s="25" t="s">
        <v>445</v>
      </c>
      <c r="B63" s="26" t="s">
        <v>397</v>
      </c>
      <c r="C63" s="27" t="s">
        <v>127</v>
      </c>
      <c r="D63" s="48">
        <v>45</v>
      </c>
      <c r="E63" s="27"/>
      <c r="F63" s="29"/>
      <c r="G63" s="53">
        <f>ROUND(D63*F63,2)</f>
        <v>0</v>
      </c>
      <c r="ZZ63" s="1"/>
    </row>
    <row r="64" spans="1:702">
      <c r="A64" s="31"/>
      <c r="B64" s="32" t="s">
        <v>130</v>
      </c>
      <c r="C64" s="22"/>
      <c r="D64" s="22"/>
      <c r="E64" s="22"/>
      <c r="F64" s="23"/>
      <c r="G64" s="54"/>
    </row>
    <row r="65" spans="1:702" ht="24">
      <c r="A65" s="31"/>
      <c r="B65" s="33" t="s">
        <v>131</v>
      </c>
      <c r="C65" s="22"/>
      <c r="D65" s="22"/>
      <c r="E65" s="22"/>
      <c r="F65" s="23"/>
      <c r="G65" s="54"/>
    </row>
    <row r="66" spans="1:702">
      <c r="A66" s="25" t="s">
        <v>408</v>
      </c>
      <c r="B66" s="26" t="s">
        <v>407</v>
      </c>
      <c r="C66" s="27" t="s">
        <v>77</v>
      </c>
      <c r="D66" s="48">
        <v>45</v>
      </c>
      <c r="E66" s="27"/>
      <c r="F66" s="29"/>
      <c r="G66" s="53">
        <f>ROUND(D66*F66,2)</f>
        <v>0</v>
      </c>
      <c r="ZY66" t="s">
        <v>128</v>
      </c>
      <c r="ZZ66" s="1" t="s">
        <v>129</v>
      </c>
    </row>
    <row r="67" spans="1:702" ht="28.5">
      <c r="A67" s="45" t="s">
        <v>132</v>
      </c>
      <c r="B67" s="46" t="s">
        <v>133</v>
      </c>
      <c r="C67" s="22"/>
      <c r="D67" s="22"/>
      <c r="E67" s="22"/>
      <c r="F67" s="23"/>
      <c r="G67" s="24"/>
      <c r="ZY67" t="s">
        <v>134</v>
      </c>
      <c r="ZZ67" s="1"/>
    </row>
    <row r="68" spans="1:702">
      <c r="A68" s="25" t="s">
        <v>135</v>
      </c>
      <c r="B68" s="26" t="s">
        <v>136</v>
      </c>
      <c r="C68" s="27" t="s">
        <v>137</v>
      </c>
      <c r="D68" s="48">
        <v>210.22</v>
      </c>
      <c r="E68" s="27"/>
      <c r="F68" s="29"/>
      <c r="G68" s="30">
        <f>ROUND(D68*F68,2)</f>
        <v>0</v>
      </c>
      <c r="ZY68" t="s">
        <v>138</v>
      </c>
      <c r="ZZ68" s="1" t="s">
        <v>139</v>
      </c>
    </row>
    <row r="69" spans="1:702">
      <c r="A69" s="31"/>
      <c r="B69" s="32" t="s">
        <v>140</v>
      </c>
      <c r="C69" s="22"/>
      <c r="D69" s="22"/>
      <c r="E69" s="22"/>
      <c r="F69" s="23"/>
      <c r="G69" s="24"/>
    </row>
    <row r="70" spans="1:702">
      <c r="A70" s="31"/>
      <c r="B70" s="33" t="s">
        <v>141</v>
      </c>
      <c r="C70" s="22"/>
      <c r="D70" s="22"/>
      <c r="E70" s="22"/>
      <c r="F70" s="23"/>
      <c r="G70" s="24"/>
    </row>
    <row r="71" spans="1:702">
      <c r="A71" s="25" t="s">
        <v>142</v>
      </c>
      <c r="B71" s="26" t="s">
        <v>143</v>
      </c>
      <c r="C71" s="27" t="s">
        <v>144</v>
      </c>
      <c r="D71" s="48">
        <v>181.4</v>
      </c>
      <c r="E71" s="27"/>
      <c r="F71" s="29"/>
      <c r="G71" s="30">
        <f>ROUND(D71*F71,2)</f>
        <v>0</v>
      </c>
      <c r="ZY71" t="s">
        <v>145</v>
      </c>
      <c r="ZZ71" s="1" t="s">
        <v>146</v>
      </c>
    </row>
    <row r="72" spans="1:702">
      <c r="A72" s="31"/>
      <c r="B72" s="32" t="s">
        <v>147</v>
      </c>
      <c r="C72" s="22"/>
      <c r="D72" s="22"/>
      <c r="E72" s="22"/>
      <c r="F72" s="23"/>
      <c r="G72" s="24"/>
    </row>
    <row r="73" spans="1:702">
      <c r="A73" s="31"/>
      <c r="B73" s="33" t="s">
        <v>148</v>
      </c>
      <c r="C73" s="22"/>
      <c r="D73" s="22"/>
      <c r="E73" s="22"/>
      <c r="F73" s="23"/>
      <c r="G73" s="24"/>
    </row>
    <row r="74" spans="1:702">
      <c r="A74" s="25" t="s">
        <v>149</v>
      </c>
      <c r="B74" s="26" t="s">
        <v>150</v>
      </c>
      <c r="C74" s="27" t="s">
        <v>151</v>
      </c>
      <c r="D74" s="48">
        <v>1632.9</v>
      </c>
      <c r="E74" s="27"/>
      <c r="F74" s="29"/>
      <c r="G74" s="30">
        <f>ROUND(D74*F74,2)</f>
        <v>0</v>
      </c>
      <c r="ZY74" t="s">
        <v>152</v>
      </c>
      <c r="ZZ74" s="1" t="s">
        <v>153</v>
      </c>
    </row>
    <row r="75" spans="1:702">
      <c r="A75" s="31"/>
      <c r="B75" s="32" t="s">
        <v>154</v>
      </c>
      <c r="C75" s="22"/>
      <c r="D75" s="22"/>
      <c r="E75" s="22"/>
      <c r="F75" s="23"/>
      <c r="G75" s="24"/>
    </row>
    <row r="76" spans="1:702">
      <c r="A76" s="31"/>
      <c r="B76" s="33" t="s">
        <v>155</v>
      </c>
      <c r="C76" s="22"/>
      <c r="D76" s="22"/>
      <c r="E76" s="22"/>
      <c r="F76" s="23"/>
      <c r="G76" s="24"/>
    </row>
    <row r="77" spans="1:702">
      <c r="A77" s="25" t="s">
        <v>156</v>
      </c>
      <c r="B77" s="26" t="s">
        <v>157</v>
      </c>
      <c r="C77" s="27" t="s">
        <v>158</v>
      </c>
      <c r="D77" s="47">
        <v>27.213999999999999</v>
      </c>
      <c r="E77" s="27"/>
      <c r="F77" s="29"/>
      <c r="G77" s="30">
        <f>ROUND(D77*F77,2)</f>
        <v>0</v>
      </c>
      <c r="ZY77" t="s">
        <v>159</v>
      </c>
      <c r="ZZ77" s="1" t="s">
        <v>160</v>
      </c>
    </row>
    <row r="78" spans="1:702">
      <c r="A78" s="31"/>
      <c r="B78" s="32" t="s">
        <v>161</v>
      </c>
      <c r="C78" s="22"/>
      <c r="D78" s="22"/>
      <c r="E78" s="22"/>
      <c r="F78" s="23"/>
      <c r="G78" s="24"/>
    </row>
    <row r="79" spans="1:702">
      <c r="A79" s="31"/>
      <c r="B79" s="33" t="s">
        <v>162</v>
      </c>
      <c r="C79" s="22"/>
      <c r="D79" s="22"/>
      <c r="E79" s="22"/>
      <c r="F79" s="23"/>
      <c r="G79" s="24"/>
    </row>
    <row r="80" spans="1:702">
      <c r="A80" s="25" t="s">
        <v>163</v>
      </c>
      <c r="B80" s="26" t="s">
        <v>164</v>
      </c>
      <c r="C80" s="27" t="s">
        <v>165</v>
      </c>
      <c r="D80" s="48">
        <v>40</v>
      </c>
      <c r="E80" s="27"/>
      <c r="F80" s="29"/>
      <c r="G80" s="30">
        <f>ROUND(D80*F80,2)</f>
        <v>0</v>
      </c>
      <c r="ZY80" t="s">
        <v>166</v>
      </c>
      <c r="ZZ80" s="1" t="s">
        <v>167</v>
      </c>
    </row>
    <row r="81" spans="1:702">
      <c r="A81" s="31"/>
      <c r="B81" s="32" t="s">
        <v>168</v>
      </c>
      <c r="C81" s="22"/>
      <c r="D81" s="22"/>
      <c r="E81" s="22"/>
      <c r="F81" s="23"/>
      <c r="G81" s="24"/>
    </row>
    <row r="82" spans="1:702">
      <c r="A82" s="31"/>
      <c r="B82" s="33" t="s">
        <v>421</v>
      </c>
      <c r="C82" s="22"/>
      <c r="D82" s="22"/>
      <c r="E82" s="22"/>
      <c r="F82" s="23"/>
      <c r="G82" s="24"/>
    </row>
    <row r="83" spans="1:702">
      <c r="A83" s="45" t="s">
        <v>169</v>
      </c>
      <c r="B83" s="46" t="s">
        <v>422</v>
      </c>
      <c r="C83" s="22"/>
      <c r="D83" s="22"/>
      <c r="E83" s="22"/>
      <c r="F83" s="23"/>
      <c r="G83" s="24"/>
      <c r="ZY83" t="s">
        <v>170</v>
      </c>
      <c r="ZZ83" s="1"/>
    </row>
    <row r="84" spans="1:702">
      <c r="A84" s="25" t="s">
        <v>171</v>
      </c>
      <c r="B84" s="26" t="s">
        <v>172</v>
      </c>
      <c r="C84" s="27" t="s">
        <v>173</v>
      </c>
      <c r="D84" s="48">
        <v>8.73</v>
      </c>
      <c r="E84" s="27"/>
      <c r="F84" s="29"/>
      <c r="G84" s="30">
        <f>ROUND(D84*F84,2)</f>
        <v>0</v>
      </c>
      <c r="ZY84" t="s">
        <v>174</v>
      </c>
      <c r="ZZ84" s="1" t="s">
        <v>175</v>
      </c>
    </row>
    <row r="85" spans="1:702">
      <c r="A85" s="31"/>
      <c r="B85" s="32" t="s">
        <v>176</v>
      </c>
      <c r="C85" s="22"/>
      <c r="D85" s="22"/>
      <c r="E85" s="22"/>
      <c r="F85" s="23"/>
      <c r="G85" s="24"/>
    </row>
    <row r="86" spans="1:702">
      <c r="A86" s="31"/>
      <c r="B86" s="33" t="s">
        <v>423</v>
      </c>
      <c r="C86" s="22"/>
      <c r="D86" s="22"/>
      <c r="E86" s="22"/>
      <c r="F86" s="23"/>
      <c r="G86" s="24"/>
    </row>
    <row r="87" spans="1:702">
      <c r="A87" s="25" t="s">
        <v>177</v>
      </c>
      <c r="B87" s="26" t="s">
        <v>178</v>
      </c>
      <c r="C87" s="27" t="s">
        <v>179</v>
      </c>
      <c r="D87" s="48">
        <v>5.9</v>
      </c>
      <c r="E87" s="27"/>
      <c r="F87" s="29"/>
      <c r="G87" s="30">
        <f>ROUND(D87*F87,2)</f>
        <v>0</v>
      </c>
      <c r="ZY87" t="s">
        <v>180</v>
      </c>
      <c r="ZZ87" s="1" t="s">
        <v>181</v>
      </c>
    </row>
    <row r="88" spans="1:702">
      <c r="A88" s="31"/>
      <c r="B88" s="32" t="s">
        <v>182</v>
      </c>
      <c r="C88" s="22"/>
      <c r="D88" s="22"/>
      <c r="E88" s="22"/>
      <c r="F88" s="23"/>
      <c r="G88" s="24"/>
    </row>
    <row r="89" spans="1:702">
      <c r="A89" s="31"/>
      <c r="B89" s="33" t="s">
        <v>424</v>
      </c>
      <c r="C89" s="22"/>
      <c r="D89" s="22"/>
      <c r="E89" s="22"/>
      <c r="F89" s="23"/>
      <c r="G89" s="24"/>
    </row>
    <row r="90" spans="1:702">
      <c r="A90" s="25" t="s">
        <v>183</v>
      </c>
      <c r="B90" s="26" t="s">
        <v>184</v>
      </c>
      <c r="C90" s="27" t="s">
        <v>185</v>
      </c>
      <c r="D90" s="48">
        <v>82.5</v>
      </c>
      <c r="E90" s="27"/>
      <c r="F90" s="29"/>
      <c r="G90" s="30">
        <f>ROUND(D90*F90,2)</f>
        <v>0</v>
      </c>
      <c r="ZY90" t="s">
        <v>186</v>
      </c>
      <c r="ZZ90" s="1" t="s">
        <v>187</v>
      </c>
    </row>
    <row r="91" spans="1:702">
      <c r="A91" s="31"/>
      <c r="B91" s="32" t="s">
        <v>188</v>
      </c>
      <c r="C91" s="22"/>
      <c r="D91" s="22"/>
      <c r="E91" s="22"/>
      <c r="F91" s="23"/>
      <c r="G91" s="24"/>
    </row>
    <row r="92" spans="1:702">
      <c r="A92" s="31"/>
      <c r="B92" s="33" t="s">
        <v>424</v>
      </c>
      <c r="C92" s="22"/>
      <c r="D92" s="22"/>
      <c r="E92" s="22"/>
      <c r="F92" s="23"/>
      <c r="G92" s="24"/>
    </row>
    <row r="93" spans="1:702">
      <c r="A93" s="25" t="s">
        <v>189</v>
      </c>
      <c r="B93" s="26" t="s">
        <v>190</v>
      </c>
      <c r="C93" s="27" t="s">
        <v>191</v>
      </c>
      <c r="D93" s="47">
        <v>1.1779999999999999</v>
      </c>
      <c r="E93" s="27"/>
      <c r="F93" s="29"/>
      <c r="G93" s="30">
        <f>ROUND(D93*F93,2)</f>
        <v>0</v>
      </c>
      <c r="ZY93" t="s">
        <v>192</v>
      </c>
      <c r="ZZ93" s="1" t="s">
        <v>193</v>
      </c>
    </row>
    <row r="94" spans="1:702">
      <c r="A94" s="31"/>
      <c r="B94" s="32" t="s">
        <v>194</v>
      </c>
      <c r="C94" s="22"/>
      <c r="D94" s="22"/>
      <c r="E94" s="22"/>
      <c r="F94" s="23"/>
      <c r="G94" s="24"/>
    </row>
    <row r="95" spans="1:702">
      <c r="A95" s="31"/>
      <c r="B95" s="33" t="s">
        <v>424</v>
      </c>
      <c r="C95" s="22"/>
      <c r="D95" s="22"/>
      <c r="E95" s="22"/>
      <c r="F95" s="23"/>
      <c r="G95" s="24"/>
    </row>
    <row r="96" spans="1:702">
      <c r="A96" s="45" t="s">
        <v>195</v>
      </c>
      <c r="B96" s="46" t="s">
        <v>196</v>
      </c>
      <c r="C96" s="22"/>
      <c r="D96" s="22"/>
      <c r="E96" s="22"/>
      <c r="F96" s="23"/>
      <c r="G96" s="24"/>
      <c r="ZY96" t="s">
        <v>197</v>
      </c>
      <c r="ZZ96" s="1"/>
    </row>
    <row r="97" spans="1:702">
      <c r="A97" s="25" t="s">
        <v>198</v>
      </c>
      <c r="B97" s="26" t="s">
        <v>199</v>
      </c>
      <c r="C97" s="27" t="s">
        <v>200</v>
      </c>
      <c r="D97" s="48">
        <v>2.5</v>
      </c>
      <c r="E97" s="27"/>
      <c r="F97" s="29"/>
      <c r="G97" s="30">
        <f>ROUND(D97*F97,2)</f>
        <v>0</v>
      </c>
      <c r="ZY97" t="s">
        <v>201</v>
      </c>
      <c r="ZZ97" s="1" t="s">
        <v>202</v>
      </c>
    </row>
    <row r="98" spans="1:702">
      <c r="A98" s="25"/>
      <c r="B98" s="32" t="s">
        <v>425</v>
      </c>
      <c r="C98" s="27"/>
      <c r="D98" s="48"/>
      <c r="E98" s="27"/>
      <c r="F98" s="29"/>
      <c r="G98" s="30"/>
      <c r="ZZ98" s="1"/>
    </row>
    <row r="99" spans="1:702" ht="25.9" customHeight="1">
      <c r="A99" s="25"/>
      <c r="B99" s="33" t="s">
        <v>426</v>
      </c>
      <c r="C99" s="27"/>
      <c r="D99" s="48"/>
      <c r="E99" s="27"/>
      <c r="F99" s="29"/>
      <c r="G99" s="30"/>
      <c r="ZZ99" s="1"/>
    </row>
    <row r="100" spans="1:702">
      <c r="A100" s="25" t="s">
        <v>203</v>
      </c>
      <c r="B100" s="26" t="s">
        <v>398</v>
      </c>
      <c r="C100" s="27" t="s">
        <v>204</v>
      </c>
      <c r="D100" s="48">
        <v>36.57</v>
      </c>
      <c r="E100" s="27"/>
      <c r="F100" s="29"/>
      <c r="G100" s="30">
        <f>ROUND(D100*F100,2)</f>
        <v>0</v>
      </c>
      <c r="ZY100" t="s">
        <v>205</v>
      </c>
      <c r="ZZ100" s="1" t="s">
        <v>206</v>
      </c>
    </row>
    <row r="101" spans="1:702">
      <c r="A101" s="31"/>
      <c r="B101" s="32" t="s">
        <v>207</v>
      </c>
      <c r="C101" s="22"/>
      <c r="D101" s="22"/>
      <c r="E101" s="22"/>
      <c r="F101" s="23"/>
      <c r="G101" s="24"/>
    </row>
    <row r="102" spans="1:702" ht="25.15" customHeight="1">
      <c r="A102" s="31"/>
      <c r="B102" s="33" t="s">
        <v>208</v>
      </c>
      <c r="C102" s="22"/>
      <c r="D102" s="22"/>
      <c r="E102" s="22"/>
      <c r="F102" s="23"/>
      <c r="G102" s="24"/>
    </row>
    <row r="103" spans="1:702">
      <c r="A103" s="43" t="s">
        <v>209</v>
      </c>
      <c r="B103" s="44" t="s">
        <v>210</v>
      </c>
      <c r="C103" s="22"/>
      <c r="D103" s="22"/>
      <c r="E103" s="22"/>
      <c r="F103" s="23"/>
      <c r="G103" s="24"/>
      <c r="ZY103" t="s">
        <v>211</v>
      </c>
      <c r="ZZ103" s="1"/>
    </row>
    <row r="104" spans="1:702">
      <c r="A104" s="45" t="s">
        <v>212</v>
      </c>
      <c r="B104" s="46" t="s">
        <v>213</v>
      </c>
      <c r="C104" s="22"/>
      <c r="D104" s="22"/>
      <c r="E104" s="22"/>
      <c r="F104" s="23"/>
      <c r="G104" s="24"/>
      <c r="ZY104" t="s">
        <v>214</v>
      </c>
      <c r="ZZ104" s="1"/>
    </row>
    <row r="105" spans="1:702">
      <c r="A105" s="25" t="s">
        <v>215</v>
      </c>
      <c r="B105" s="26" t="s">
        <v>216</v>
      </c>
      <c r="C105" s="27" t="s">
        <v>217</v>
      </c>
      <c r="D105" s="48">
        <v>56.6</v>
      </c>
      <c r="E105" s="27"/>
      <c r="F105" s="29"/>
      <c r="G105" s="30">
        <f>ROUND(D105*F105,2)</f>
        <v>0</v>
      </c>
      <c r="ZY105" t="s">
        <v>218</v>
      </c>
      <c r="ZZ105" s="1" t="s">
        <v>219</v>
      </c>
    </row>
    <row r="106" spans="1:702">
      <c r="A106" s="31"/>
      <c r="B106" s="32" t="s">
        <v>220</v>
      </c>
      <c r="C106" s="22"/>
      <c r="D106" s="22"/>
      <c r="E106" s="22"/>
      <c r="F106" s="23"/>
      <c r="G106" s="24"/>
    </row>
    <row r="107" spans="1:702" ht="24">
      <c r="A107" s="31"/>
      <c r="B107" s="33" t="s">
        <v>221</v>
      </c>
      <c r="C107" s="22"/>
      <c r="D107" s="22"/>
      <c r="E107" s="22"/>
      <c r="F107" s="23"/>
      <c r="G107" s="24"/>
    </row>
    <row r="108" spans="1:702">
      <c r="A108" s="25" t="s">
        <v>222</v>
      </c>
      <c r="B108" s="26" t="s">
        <v>223</v>
      </c>
      <c r="C108" s="27" t="s">
        <v>224</v>
      </c>
      <c r="D108" s="48">
        <v>283.05</v>
      </c>
      <c r="E108" s="27"/>
      <c r="F108" s="29"/>
      <c r="G108" s="30">
        <f>ROUND(D108*F108,2)</f>
        <v>0</v>
      </c>
      <c r="ZY108" t="s">
        <v>225</v>
      </c>
      <c r="ZZ108" s="1" t="s">
        <v>226</v>
      </c>
    </row>
    <row r="109" spans="1:702">
      <c r="A109" s="31"/>
      <c r="B109" s="32" t="s">
        <v>227</v>
      </c>
      <c r="C109" s="22"/>
      <c r="D109" s="22"/>
      <c r="E109" s="22"/>
      <c r="F109" s="23"/>
      <c r="G109" s="24"/>
    </row>
    <row r="110" spans="1:702" ht="24">
      <c r="A110" s="31"/>
      <c r="B110" s="33" t="s">
        <v>228</v>
      </c>
      <c r="C110" s="22"/>
      <c r="D110" s="22"/>
      <c r="E110" s="22"/>
      <c r="F110" s="23"/>
      <c r="G110" s="24"/>
    </row>
    <row r="111" spans="1:702">
      <c r="A111" s="25" t="s">
        <v>229</v>
      </c>
      <c r="B111" s="26" t="s">
        <v>230</v>
      </c>
      <c r="C111" s="27" t="s">
        <v>231</v>
      </c>
      <c r="D111" s="47">
        <v>5.7</v>
      </c>
      <c r="E111" s="27"/>
      <c r="F111" s="29"/>
      <c r="G111" s="30">
        <f>ROUND(D111*F111,2)</f>
        <v>0</v>
      </c>
      <c r="ZY111" t="s">
        <v>232</v>
      </c>
      <c r="ZZ111" s="1" t="s">
        <v>233</v>
      </c>
    </row>
    <row r="112" spans="1:702">
      <c r="A112" s="31"/>
      <c r="B112" s="32" t="s">
        <v>234</v>
      </c>
      <c r="C112" s="22"/>
      <c r="D112" s="22"/>
      <c r="E112" s="22"/>
      <c r="F112" s="23"/>
      <c r="G112" s="24"/>
    </row>
    <row r="113" spans="1:702" ht="24">
      <c r="A113" s="31"/>
      <c r="B113" s="33" t="s">
        <v>235</v>
      </c>
      <c r="C113" s="22"/>
      <c r="D113" s="22"/>
      <c r="E113" s="22"/>
      <c r="F113" s="23"/>
      <c r="G113" s="24"/>
    </row>
    <row r="114" spans="1:702">
      <c r="A114" s="25" t="s">
        <v>236</v>
      </c>
      <c r="B114" s="26" t="s">
        <v>237</v>
      </c>
      <c r="C114" s="27" t="s">
        <v>238</v>
      </c>
      <c r="D114" s="48">
        <v>50.2</v>
      </c>
      <c r="E114" s="27"/>
      <c r="F114" s="29"/>
      <c r="G114" s="30">
        <f>ROUND(D114*F114,2)</f>
        <v>0</v>
      </c>
      <c r="ZY114" t="s">
        <v>239</v>
      </c>
      <c r="ZZ114" s="1" t="s">
        <v>240</v>
      </c>
    </row>
    <row r="115" spans="1:702">
      <c r="A115" s="31"/>
      <c r="B115" s="32" t="s">
        <v>36</v>
      </c>
      <c r="C115" s="22"/>
      <c r="D115" s="22"/>
      <c r="E115" s="22"/>
      <c r="F115" s="23"/>
      <c r="G115" s="24"/>
    </row>
    <row r="116" spans="1:702">
      <c r="A116" s="31"/>
      <c r="B116" s="33" t="s">
        <v>241</v>
      </c>
      <c r="C116" s="22"/>
      <c r="D116" s="22"/>
      <c r="E116" s="22"/>
      <c r="F116" s="23"/>
      <c r="G116" s="24"/>
    </row>
    <row r="117" spans="1:702">
      <c r="A117" s="31"/>
      <c r="B117" s="34"/>
      <c r="C117" s="22"/>
      <c r="D117" s="22"/>
      <c r="E117" s="22"/>
      <c r="F117" s="23"/>
      <c r="G117" s="35"/>
    </row>
    <row r="118" spans="1:702" s="8" customFormat="1" ht="30">
      <c r="A118" s="36"/>
      <c r="B118" s="37" t="s">
        <v>436</v>
      </c>
      <c r="C118" s="38"/>
      <c r="D118" s="38"/>
      <c r="E118" s="38"/>
      <c r="F118" s="39"/>
      <c r="G118" s="40">
        <f>SUBTOTAL(109,G12:G117)</f>
        <v>0</v>
      </c>
      <c r="H118" s="9"/>
      <c r="ZY118" s="8" t="s">
        <v>242</v>
      </c>
    </row>
    <row r="119" spans="1:702">
      <c r="A119" s="31"/>
      <c r="B119" s="34"/>
      <c r="C119" s="22"/>
      <c r="D119" s="22"/>
      <c r="E119" s="22"/>
      <c r="F119" s="23"/>
      <c r="G119" s="41"/>
    </row>
    <row r="120" spans="1:702" ht="18">
      <c r="A120" s="42" t="s">
        <v>243</v>
      </c>
      <c r="B120" s="21" t="s">
        <v>244</v>
      </c>
      <c r="C120" s="22"/>
      <c r="D120" s="22"/>
      <c r="E120" s="22"/>
      <c r="F120" s="23"/>
      <c r="G120" s="24"/>
      <c r="ZY120" t="s">
        <v>245</v>
      </c>
      <c r="ZZ120" s="1"/>
    </row>
    <row r="121" spans="1:702">
      <c r="A121" s="43" t="s">
        <v>246</v>
      </c>
      <c r="B121" s="44" t="s">
        <v>247</v>
      </c>
      <c r="C121" s="22"/>
      <c r="D121" s="22"/>
      <c r="E121" s="22"/>
      <c r="F121" s="23"/>
      <c r="G121" s="24"/>
      <c r="ZY121" t="s">
        <v>248</v>
      </c>
      <c r="ZZ121" s="1"/>
    </row>
    <row r="122" spans="1:702">
      <c r="A122" s="25" t="s">
        <v>249</v>
      </c>
      <c r="B122" s="26" t="s">
        <v>250</v>
      </c>
      <c r="C122" s="27" t="s">
        <v>251</v>
      </c>
      <c r="D122" s="84">
        <v>140.49100000000001</v>
      </c>
      <c r="E122" s="27"/>
      <c r="F122" s="29"/>
      <c r="G122" s="30">
        <f>ROUND(D122*F122,2)</f>
        <v>0</v>
      </c>
      <c r="ZY122" t="s">
        <v>252</v>
      </c>
      <c r="ZZ122" s="1" t="s">
        <v>253</v>
      </c>
    </row>
    <row r="123" spans="1:702">
      <c r="A123" s="31"/>
      <c r="B123" s="32" t="s">
        <v>254</v>
      </c>
      <c r="C123" s="22"/>
      <c r="D123" s="22"/>
      <c r="E123" s="22"/>
      <c r="F123" s="23"/>
      <c r="G123" s="24"/>
    </row>
    <row r="124" spans="1:702">
      <c r="A124" s="31"/>
      <c r="B124" s="33" t="s">
        <v>255</v>
      </c>
      <c r="C124" s="22"/>
      <c r="D124" s="22"/>
      <c r="E124" s="22"/>
      <c r="F124" s="23"/>
      <c r="G124" s="24"/>
    </row>
    <row r="125" spans="1:702">
      <c r="A125" s="25" t="s">
        <v>256</v>
      </c>
      <c r="B125" s="26" t="s">
        <v>257</v>
      </c>
      <c r="C125" s="27" t="s">
        <v>258</v>
      </c>
      <c r="D125" s="48">
        <v>351.26</v>
      </c>
      <c r="E125" s="27"/>
      <c r="F125" s="29"/>
      <c r="G125" s="30">
        <f>ROUND(D125*F125,2)</f>
        <v>0</v>
      </c>
      <c r="ZY125" t="s">
        <v>259</v>
      </c>
      <c r="ZZ125" s="1" t="s">
        <v>260</v>
      </c>
    </row>
    <row r="126" spans="1:702">
      <c r="A126" s="31"/>
      <c r="B126" s="32" t="s">
        <v>261</v>
      </c>
      <c r="C126" s="22"/>
      <c r="D126" s="22"/>
      <c r="E126" s="22"/>
      <c r="F126" s="23"/>
      <c r="G126" s="24"/>
    </row>
    <row r="127" spans="1:702">
      <c r="A127" s="31"/>
      <c r="B127" s="33" t="s">
        <v>262</v>
      </c>
      <c r="C127" s="22"/>
      <c r="D127" s="22"/>
      <c r="E127" s="22"/>
      <c r="F127" s="23"/>
      <c r="G127" s="24"/>
    </row>
    <row r="128" spans="1:702" s="8" customFormat="1">
      <c r="A128" s="36"/>
      <c r="B128" s="37" t="s">
        <v>437</v>
      </c>
      <c r="C128" s="38"/>
      <c r="D128" s="38"/>
      <c r="E128" s="38"/>
      <c r="F128" s="39"/>
      <c r="G128" s="40">
        <f>SUBTOTAL(109,G121:G127)</f>
        <v>0</v>
      </c>
      <c r="H128" s="9"/>
      <c r="ZY128" s="8" t="s">
        <v>263</v>
      </c>
    </row>
    <row r="129" spans="1:702">
      <c r="A129" s="31"/>
      <c r="B129" s="34"/>
      <c r="C129" s="22"/>
      <c r="D129" s="22"/>
      <c r="E129" s="22"/>
      <c r="F129" s="23"/>
      <c r="G129" s="41"/>
    </row>
    <row r="130" spans="1:702" ht="18">
      <c r="A130" s="42" t="s">
        <v>264</v>
      </c>
      <c r="B130" s="21" t="s">
        <v>265</v>
      </c>
      <c r="C130" s="22"/>
      <c r="D130" s="22"/>
      <c r="E130" s="22"/>
      <c r="F130" s="23"/>
      <c r="G130" s="24"/>
      <c r="ZY130" t="s">
        <v>266</v>
      </c>
      <c r="ZZ130" s="1"/>
    </row>
    <row r="131" spans="1:702" ht="30">
      <c r="A131" s="43" t="s">
        <v>267</v>
      </c>
      <c r="B131" s="44" t="s">
        <v>268</v>
      </c>
      <c r="C131" s="22"/>
      <c r="D131" s="22"/>
      <c r="E131" s="22"/>
      <c r="F131" s="23"/>
      <c r="G131" s="24"/>
      <c r="ZY131" t="s">
        <v>269</v>
      </c>
      <c r="ZZ131" s="1"/>
    </row>
    <row r="132" spans="1:702">
      <c r="A132" s="25" t="s">
        <v>270</v>
      </c>
      <c r="B132" s="26" t="s">
        <v>271</v>
      </c>
      <c r="C132" s="27" t="s">
        <v>272</v>
      </c>
      <c r="D132" s="28">
        <f>6.36*3.89</f>
        <v>24.740400000000001</v>
      </c>
      <c r="E132" s="27"/>
      <c r="F132" s="29"/>
      <c r="G132" s="53">
        <f>ROUND(D132*F132,2)</f>
        <v>0</v>
      </c>
      <c r="ZY132" t="s">
        <v>273</v>
      </c>
      <c r="ZZ132" s="1" t="s">
        <v>274</v>
      </c>
    </row>
    <row r="133" spans="1:702">
      <c r="A133" s="31"/>
      <c r="B133" s="32" t="s">
        <v>275</v>
      </c>
      <c r="C133" s="22"/>
      <c r="D133" s="22"/>
      <c r="E133" s="22"/>
      <c r="F133" s="23"/>
      <c r="G133" s="54"/>
    </row>
    <row r="134" spans="1:702">
      <c r="A134" s="31"/>
      <c r="B134" s="33" t="s">
        <v>276</v>
      </c>
      <c r="C134" s="22"/>
      <c r="D134" s="22"/>
      <c r="E134" s="22"/>
      <c r="F134" s="23"/>
      <c r="G134" s="54"/>
    </row>
    <row r="135" spans="1:702">
      <c r="A135" s="25" t="s">
        <v>277</v>
      </c>
      <c r="B135" s="26" t="s">
        <v>278</v>
      </c>
      <c r="C135" s="27" t="s">
        <v>279</v>
      </c>
      <c r="D135" s="28">
        <v>8</v>
      </c>
      <c r="E135" s="27"/>
      <c r="F135" s="29"/>
      <c r="G135" s="53">
        <f>ROUND(D135*F135,2)</f>
        <v>0</v>
      </c>
      <c r="ZY135" t="s">
        <v>280</v>
      </c>
      <c r="ZZ135" s="1" t="s">
        <v>281</v>
      </c>
    </row>
    <row r="136" spans="1:702">
      <c r="A136" s="31"/>
      <c r="B136" s="32" t="s">
        <v>282</v>
      </c>
      <c r="C136" s="22"/>
      <c r="D136" s="22"/>
      <c r="E136" s="22"/>
      <c r="F136" s="23"/>
      <c r="G136" s="54"/>
    </row>
    <row r="137" spans="1:702" ht="24">
      <c r="A137" s="31"/>
      <c r="B137" s="33" t="s">
        <v>283</v>
      </c>
      <c r="C137" s="22"/>
      <c r="D137" s="22"/>
      <c r="E137" s="22"/>
      <c r="F137" s="23"/>
      <c r="G137" s="54"/>
    </row>
    <row r="138" spans="1:702">
      <c r="A138" s="25" t="s">
        <v>284</v>
      </c>
      <c r="B138" s="26" t="s">
        <v>434</v>
      </c>
      <c r="C138" s="27" t="s">
        <v>285</v>
      </c>
      <c r="D138" s="48">
        <v>16</v>
      </c>
      <c r="E138" s="27"/>
      <c r="F138" s="29"/>
      <c r="G138" s="53">
        <f>ROUND(D138*F138,2)</f>
        <v>0</v>
      </c>
      <c r="ZY138" t="s">
        <v>286</v>
      </c>
      <c r="ZZ138" s="1" t="s">
        <v>287</v>
      </c>
    </row>
    <row r="139" spans="1:702">
      <c r="A139" s="31"/>
      <c r="B139" s="32" t="s">
        <v>288</v>
      </c>
      <c r="C139" s="22"/>
      <c r="D139" s="22"/>
      <c r="E139" s="22"/>
      <c r="F139" s="23"/>
      <c r="G139" s="54"/>
    </row>
    <row r="140" spans="1:702" ht="24">
      <c r="A140" s="31"/>
      <c r="B140" s="33" t="s">
        <v>289</v>
      </c>
      <c r="C140" s="22"/>
      <c r="D140" s="22"/>
      <c r="E140" s="22"/>
      <c r="F140" s="23"/>
      <c r="G140" s="54"/>
    </row>
    <row r="141" spans="1:702" s="10" customFormat="1">
      <c r="A141" s="56" t="s">
        <v>290</v>
      </c>
      <c r="B141" s="57" t="s">
        <v>427</v>
      </c>
      <c r="C141" s="58" t="s">
        <v>291</v>
      </c>
      <c r="D141" s="59"/>
      <c r="E141" s="58"/>
      <c r="F141" s="60"/>
      <c r="G141" s="61">
        <f>ROUND(D141*F141,2)</f>
        <v>0</v>
      </c>
      <c r="ZY141" s="10" t="s">
        <v>292</v>
      </c>
      <c r="ZZ141" s="11" t="s">
        <v>293</v>
      </c>
    </row>
    <row r="142" spans="1:702" ht="24">
      <c r="A142" s="25" t="s">
        <v>294</v>
      </c>
      <c r="B142" s="26" t="s">
        <v>428</v>
      </c>
      <c r="C142" s="27" t="s">
        <v>295</v>
      </c>
      <c r="D142" s="28">
        <v>1</v>
      </c>
      <c r="E142" s="27"/>
      <c r="F142" s="29"/>
      <c r="G142" s="53">
        <f>ROUND(D142*F142,2)</f>
        <v>0</v>
      </c>
      <c r="ZY142" t="s">
        <v>296</v>
      </c>
      <c r="ZZ142" s="1" t="s">
        <v>297</v>
      </c>
    </row>
    <row r="143" spans="1:702">
      <c r="A143" s="25" t="s">
        <v>298</v>
      </c>
      <c r="B143" s="26" t="s">
        <v>429</v>
      </c>
      <c r="C143" s="27" t="s">
        <v>299</v>
      </c>
      <c r="D143" s="48">
        <v>15</v>
      </c>
      <c r="E143" s="27"/>
      <c r="F143" s="29"/>
      <c r="G143" s="53">
        <f>ROUND(D143*F143,2)</f>
        <v>0</v>
      </c>
      <c r="ZY143" t="s">
        <v>300</v>
      </c>
      <c r="ZZ143" s="1" t="s">
        <v>301</v>
      </c>
    </row>
    <row r="144" spans="1:702">
      <c r="A144" s="25" t="s">
        <v>302</v>
      </c>
      <c r="B144" s="26" t="s">
        <v>303</v>
      </c>
      <c r="C144" s="27" t="s">
        <v>304</v>
      </c>
      <c r="D144" s="28">
        <v>1</v>
      </c>
      <c r="E144" s="27"/>
      <c r="F144" s="29"/>
      <c r="G144" s="53">
        <f>ROUND(D144*F144,2)</f>
        <v>0</v>
      </c>
      <c r="ZY144" t="s">
        <v>305</v>
      </c>
      <c r="ZZ144" s="1" t="s">
        <v>306</v>
      </c>
    </row>
    <row r="145" spans="1:702">
      <c r="A145" s="31"/>
      <c r="B145" s="32" t="s">
        <v>307</v>
      </c>
      <c r="C145" s="22"/>
      <c r="D145" s="22"/>
      <c r="E145" s="22"/>
      <c r="F145" s="23"/>
      <c r="G145" s="54"/>
    </row>
    <row r="146" spans="1:702">
      <c r="A146" s="31"/>
      <c r="B146" s="33" t="s">
        <v>308</v>
      </c>
      <c r="C146" s="22"/>
      <c r="D146" s="22"/>
      <c r="E146" s="22"/>
      <c r="F146" s="23"/>
      <c r="G146" s="54"/>
    </row>
    <row r="147" spans="1:702">
      <c r="A147" s="25" t="s">
        <v>309</v>
      </c>
      <c r="B147" s="26" t="s">
        <v>310</v>
      </c>
      <c r="C147" s="27" t="s">
        <v>311</v>
      </c>
      <c r="D147" s="28">
        <v>1</v>
      </c>
      <c r="E147" s="27"/>
      <c r="F147" s="29"/>
      <c r="G147" s="53">
        <f>ROUND(D147*F147,2)</f>
        <v>0</v>
      </c>
      <c r="ZY147" t="s">
        <v>312</v>
      </c>
      <c r="ZZ147" s="1" t="s">
        <v>313</v>
      </c>
    </row>
    <row r="148" spans="1:702">
      <c r="A148" s="31"/>
      <c r="B148" s="32" t="s">
        <v>314</v>
      </c>
      <c r="C148" s="22"/>
      <c r="D148" s="22"/>
      <c r="E148" s="22"/>
      <c r="F148" s="23"/>
      <c r="G148" s="54"/>
    </row>
    <row r="149" spans="1:702" ht="24">
      <c r="A149" s="31"/>
      <c r="B149" s="33" t="s">
        <v>315</v>
      </c>
      <c r="C149" s="22"/>
      <c r="D149" s="22"/>
      <c r="E149" s="22"/>
      <c r="F149" s="23"/>
      <c r="G149" s="54"/>
    </row>
    <row r="150" spans="1:702">
      <c r="A150" s="25" t="s">
        <v>316</v>
      </c>
      <c r="B150" s="26" t="s">
        <v>442</v>
      </c>
      <c r="C150" s="27" t="s">
        <v>317</v>
      </c>
      <c r="D150" s="48">
        <v>14</v>
      </c>
      <c r="E150" s="27"/>
      <c r="F150" s="29"/>
      <c r="G150" s="53">
        <f>ROUND(D150*F150,2)</f>
        <v>0</v>
      </c>
      <c r="ZY150" t="s">
        <v>318</v>
      </c>
      <c r="ZZ150" s="1" t="s">
        <v>319</v>
      </c>
    </row>
    <row r="151" spans="1:702">
      <c r="A151" s="31"/>
      <c r="B151" s="32" t="s">
        <v>320</v>
      </c>
      <c r="C151" s="22"/>
      <c r="D151" s="22"/>
      <c r="E151" s="22"/>
      <c r="F151" s="23"/>
      <c r="G151" s="24"/>
    </row>
    <row r="152" spans="1:702" ht="36">
      <c r="A152" s="31"/>
      <c r="B152" s="33" t="s">
        <v>443</v>
      </c>
      <c r="C152" s="22"/>
      <c r="D152" s="22"/>
      <c r="E152" s="22"/>
      <c r="F152" s="23"/>
      <c r="G152" s="24"/>
    </row>
    <row r="153" spans="1:702" ht="30">
      <c r="A153" s="43" t="s">
        <v>321</v>
      </c>
      <c r="B153" s="44" t="s">
        <v>322</v>
      </c>
      <c r="C153" s="22"/>
      <c r="D153" s="22"/>
      <c r="E153" s="22"/>
      <c r="F153" s="23"/>
      <c r="G153" s="24"/>
      <c r="ZY153" t="s">
        <v>323</v>
      </c>
      <c r="ZZ153" s="1"/>
    </row>
    <row r="154" spans="1:702">
      <c r="A154" s="25" t="s">
        <v>324</v>
      </c>
      <c r="B154" s="26" t="s">
        <v>430</v>
      </c>
      <c r="C154" s="27" t="s">
        <v>325</v>
      </c>
      <c r="D154" s="28">
        <v>1</v>
      </c>
      <c r="E154" s="27"/>
      <c r="F154" s="29"/>
      <c r="G154" s="53">
        <f>ROUND(D154*F154,2)</f>
        <v>0</v>
      </c>
      <c r="ZY154" t="s">
        <v>326</v>
      </c>
      <c r="ZZ154" s="1" t="s">
        <v>327</v>
      </c>
    </row>
    <row r="155" spans="1:702">
      <c r="A155" s="62"/>
      <c r="B155" s="32" t="s">
        <v>328</v>
      </c>
      <c r="C155" s="63"/>
      <c r="D155" s="63"/>
      <c r="E155" s="22"/>
      <c r="F155" s="23"/>
      <c r="G155" s="54"/>
    </row>
    <row r="156" spans="1:702">
      <c r="A156" s="62"/>
      <c r="B156" s="33" t="s">
        <v>329</v>
      </c>
      <c r="C156" s="63"/>
      <c r="D156" s="63"/>
      <c r="E156" s="22"/>
      <c r="F156" s="23"/>
      <c r="G156" s="54"/>
    </row>
    <row r="157" spans="1:702" ht="24">
      <c r="A157" s="25" t="s">
        <v>330</v>
      </c>
      <c r="B157" s="26" t="s">
        <v>331</v>
      </c>
      <c r="C157" s="27" t="s">
        <v>332</v>
      </c>
      <c r="D157" s="28">
        <v>1</v>
      </c>
      <c r="E157" s="27"/>
      <c r="F157" s="29"/>
      <c r="G157" s="53">
        <f>ROUND(D157*F157,2)</f>
        <v>0</v>
      </c>
      <c r="ZY157" t="s">
        <v>333</v>
      </c>
      <c r="ZZ157" s="1" t="s">
        <v>334</v>
      </c>
    </row>
    <row r="158" spans="1:702">
      <c r="A158" s="31"/>
      <c r="B158" s="32" t="s">
        <v>335</v>
      </c>
      <c r="C158" s="22"/>
      <c r="D158" s="22"/>
      <c r="E158" s="22"/>
      <c r="F158" s="23"/>
      <c r="G158" s="54"/>
    </row>
    <row r="159" spans="1:702">
      <c r="A159" s="31"/>
      <c r="B159" s="33" t="s">
        <v>336</v>
      </c>
      <c r="C159" s="22"/>
      <c r="D159" s="22"/>
      <c r="E159" s="22"/>
      <c r="F159" s="23"/>
      <c r="G159" s="54"/>
    </row>
    <row r="160" spans="1:702" ht="24">
      <c r="A160" s="25" t="s">
        <v>337</v>
      </c>
      <c r="B160" s="26" t="s">
        <v>338</v>
      </c>
      <c r="C160" s="27" t="s">
        <v>339</v>
      </c>
      <c r="D160" s="28">
        <v>1</v>
      </c>
      <c r="E160" s="27"/>
      <c r="F160" s="29"/>
      <c r="G160" s="53">
        <f>ROUND(D160*F160,2)</f>
        <v>0</v>
      </c>
      <c r="ZY160" t="s">
        <v>340</v>
      </c>
      <c r="ZZ160" s="1" t="s">
        <v>341</v>
      </c>
    </row>
    <row r="161" spans="1:702">
      <c r="A161" s="31"/>
      <c r="B161" s="32" t="s">
        <v>342</v>
      </c>
      <c r="C161" s="22"/>
      <c r="D161" s="22"/>
      <c r="E161" s="22"/>
      <c r="F161" s="23"/>
      <c r="G161" s="54"/>
    </row>
    <row r="162" spans="1:702">
      <c r="A162" s="31"/>
      <c r="B162" s="33" t="s">
        <v>343</v>
      </c>
      <c r="C162" s="22"/>
      <c r="D162" s="22"/>
      <c r="E162" s="22"/>
      <c r="F162" s="23"/>
      <c r="G162" s="54"/>
    </row>
    <row r="163" spans="1:702" ht="24">
      <c r="A163" s="25" t="s">
        <v>344</v>
      </c>
      <c r="B163" s="26" t="s">
        <v>415</v>
      </c>
      <c r="C163" s="27" t="s">
        <v>345</v>
      </c>
      <c r="D163" s="28">
        <v>2</v>
      </c>
      <c r="E163" s="27"/>
      <c r="F163" s="29"/>
      <c r="G163" s="53">
        <f>ROUND(D163*F163,2)</f>
        <v>0</v>
      </c>
      <c r="ZY163" t="s">
        <v>346</v>
      </c>
      <c r="ZZ163" s="1" t="s">
        <v>347</v>
      </c>
    </row>
    <row r="164" spans="1:702">
      <c r="A164" s="55"/>
      <c r="B164" s="32" t="s">
        <v>348</v>
      </c>
      <c r="C164" s="22"/>
      <c r="D164" s="22"/>
      <c r="E164" s="22"/>
      <c r="F164" s="23"/>
      <c r="G164" s="54"/>
    </row>
    <row r="165" spans="1:702">
      <c r="A165" s="31"/>
      <c r="B165" s="33" t="s">
        <v>349</v>
      </c>
      <c r="C165" s="22"/>
      <c r="D165" s="22"/>
      <c r="E165" s="22"/>
      <c r="F165" s="23"/>
      <c r="G165" s="54"/>
    </row>
    <row r="166" spans="1:702">
      <c r="A166" s="25" t="s">
        <v>406</v>
      </c>
      <c r="B166" s="64" t="s">
        <v>431</v>
      </c>
      <c r="C166" s="22"/>
      <c r="D166" s="22"/>
      <c r="E166" s="22"/>
      <c r="F166" s="23"/>
      <c r="G166" s="54"/>
    </row>
    <row r="167" spans="1:702">
      <c r="A167" s="55" t="s">
        <v>432</v>
      </c>
      <c r="B167" s="26" t="s">
        <v>411</v>
      </c>
      <c r="C167" s="27" t="s">
        <v>63</v>
      </c>
      <c r="D167" s="65">
        <v>2</v>
      </c>
      <c r="E167" s="22"/>
      <c r="F167" s="29"/>
      <c r="G167" s="53">
        <f>ROUND(D167*F167,2)</f>
        <v>0</v>
      </c>
    </row>
    <row r="168" spans="1:702">
      <c r="A168" s="55"/>
      <c r="B168" s="32" t="s">
        <v>66</v>
      </c>
      <c r="C168" s="22"/>
      <c r="D168" s="22"/>
      <c r="E168" s="22"/>
      <c r="F168" s="23"/>
      <c r="G168" s="54"/>
    </row>
    <row r="169" spans="1:702">
      <c r="A169" s="31"/>
      <c r="B169" s="33" t="s">
        <v>413</v>
      </c>
      <c r="C169" s="22"/>
      <c r="D169" s="22"/>
      <c r="E169" s="22"/>
      <c r="F169" s="23"/>
      <c r="G169" s="54"/>
    </row>
    <row r="170" spans="1:702">
      <c r="A170" s="55" t="s">
        <v>433</v>
      </c>
      <c r="B170" s="26" t="s">
        <v>412</v>
      </c>
      <c r="C170" s="27" t="s">
        <v>63</v>
      </c>
      <c r="D170" s="65">
        <v>1</v>
      </c>
      <c r="E170" s="22"/>
      <c r="F170" s="29"/>
      <c r="G170" s="53">
        <f>ROUND(D170*F170,2)</f>
        <v>0</v>
      </c>
    </row>
    <row r="171" spans="1:702">
      <c r="A171" s="31"/>
      <c r="B171" s="32" t="s">
        <v>66</v>
      </c>
      <c r="C171" s="22"/>
      <c r="D171" s="22"/>
      <c r="E171" s="22"/>
      <c r="F171" s="23"/>
      <c r="G171" s="54"/>
    </row>
    <row r="172" spans="1:702">
      <c r="A172" s="31"/>
      <c r="B172" s="33" t="s">
        <v>414</v>
      </c>
      <c r="C172" s="22"/>
      <c r="D172" s="22"/>
      <c r="E172" s="22"/>
      <c r="F172" s="23"/>
      <c r="G172" s="54"/>
    </row>
    <row r="173" spans="1:702">
      <c r="A173" s="43" t="s">
        <v>350</v>
      </c>
      <c r="B173" s="44" t="s">
        <v>351</v>
      </c>
      <c r="C173" s="22"/>
      <c r="D173" s="22"/>
      <c r="E173" s="22"/>
      <c r="F173" s="23"/>
      <c r="G173" s="24"/>
      <c r="ZY173" t="s">
        <v>352</v>
      </c>
      <c r="ZZ173" s="1"/>
    </row>
    <row r="174" spans="1:702" ht="24">
      <c r="A174" s="25" t="s">
        <v>353</v>
      </c>
      <c r="B174" s="26" t="s">
        <v>405</v>
      </c>
      <c r="C174" s="27" t="s">
        <v>354</v>
      </c>
      <c r="D174" s="48">
        <v>1</v>
      </c>
      <c r="E174" s="27"/>
      <c r="F174" s="29"/>
      <c r="G174" s="30">
        <f>ROUND(D174*F174,2)</f>
        <v>0</v>
      </c>
      <c r="ZY174" t="s">
        <v>355</v>
      </c>
      <c r="ZZ174" s="1" t="s">
        <v>356</v>
      </c>
    </row>
    <row r="175" spans="1:702">
      <c r="A175" s="31"/>
      <c r="B175" s="32" t="s">
        <v>357</v>
      </c>
      <c r="C175" s="22"/>
      <c r="D175" s="22"/>
      <c r="E175" s="22"/>
      <c r="F175" s="23"/>
      <c r="G175" s="24"/>
    </row>
    <row r="176" spans="1:702">
      <c r="A176" s="31"/>
      <c r="B176" s="33" t="s">
        <v>358</v>
      </c>
      <c r="C176" s="22"/>
      <c r="D176" s="22"/>
      <c r="E176" s="22"/>
      <c r="F176" s="23"/>
      <c r="G176" s="24"/>
    </row>
    <row r="177" spans="1:702">
      <c r="A177" s="25" t="s">
        <v>359</v>
      </c>
      <c r="B177" s="26" t="s">
        <v>360</v>
      </c>
      <c r="C177" s="27" t="s">
        <v>361</v>
      </c>
      <c r="D177" s="28">
        <v>1</v>
      </c>
      <c r="E177" s="27"/>
      <c r="F177" s="29"/>
      <c r="G177" s="30">
        <f>ROUND(D177*F177,2)</f>
        <v>0</v>
      </c>
      <c r="ZY177" t="s">
        <v>362</v>
      </c>
      <c r="ZZ177" s="1" t="s">
        <v>363</v>
      </c>
    </row>
    <row r="178" spans="1:702">
      <c r="A178" s="31"/>
      <c r="B178" s="32" t="s">
        <v>364</v>
      </c>
      <c r="C178" s="22"/>
      <c r="D178" s="22"/>
      <c r="E178" s="22"/>
      <c r="F178" s="23"/>
      <c r="G178" s="24"/>
    </row>
    <row r="179" spans="1:702">
      <c r="A179" s="31"/>
      <c r="B179" s="33" t="s">
        <v>365</v>
      </c>
      <c r="C179" s="22"/>
      <c r="D179" s="22"/>
      <c r="E179" s="22"/>
      <c r="F179" s="23"/>
      <c r="G179" s="24"/>
    </row>
    <row r="180" spans="1:702">
      <c r="A180" s="25" t="s">
        <v>366</v>
      </c>
      <c r="B180" s="26" t="s">
        <v>367</v>
      </c>
      <c r="C180" s="27" t="s">
        <v>368</v>
      </c>
      <c r="D180" s="28">
        <v>1</v>
      </c>
      <c r="E180" s="27"/>
      <c r="F180" s="29"/>
      <c r="G180" s="30">
        <f>ROUND(D180*F180,2)</f>
        <v>0</v>
      </c>
      <c r="ZY180" t="s">
        <v>369</v>
      </c>
      <c r="ZZ180" s="1" t="s">
        <v>370</v>
      </c>
    </row>
    <row r="181" spans="1:702">
      <c r="A181" s="31"/>
      <c r="B181" s="32" t="s">
        <v>371</v>
      </c>
      <c r="C181" s="22"/>
      <c r="D181" s="22"/>
      <c r="E181" s="22"/>
      <c r="F181" s="23"/>
      <c r="G181" s="24"/>
    </row>
    <row r="182" spans="1:702">
      <c r="A182" s="31"/>
      <c r="B182" s="33" t="s">
        <v>372</v>
      </c>
      <c r="C182" s="22"/>
      <c r="D182" s="22"/>
      <c r="E182" s="22"/>
      <c r="F182" s="23"/>
      <c r="G182" s="24"/>
    </row>
    <row r="183" spans="1:702">
      <c r="A183" s="31"/>
      <c r="B183" s="66"/>
      <c r="C183" s="22"/>
      <c r="D183" s="22"/>
      <c r="E183" s="22"/>
      <c r="F183" s="23"/>
      <c r="G183" s="24"/>
    </row>
    <row r="184" spans="1:702">
      <c r="A184" s="43" t="s">
        <v>373</v>
      </c>
      <c r="B184" s="44" t="s">
        <v>374</v>
      </c>
      <c r="C184" s="22"/>
      <c r="D184" s="22"/>
      <c r="E184" s="22"/>
      <c r="F184" s="23"/>
      <c r="G184" s="30"/>
      <c r="ZY184" t="s">
        <v>375</v>
      </c>
      <c r="ZZ184" s="1"/>
    </row>
    <row r="185" spans="1:702">
      <c r="A185" s="25" t="s">
        <v>376</v>
      </c>
      <c r="B185" s="26" t="s">
        <v>377</v>
      </c>
      <c r="C185" s="27" t="s">
        <v>0</v>
      </c>
      <c r="D185" s="28">
        <v>2</v>
      </c>
      <c r="E185" s="27"/>
      <c r="F185" s="29"/>
      <c r="G185" s="53">
        <f>ROUND(D185*F185,2)</f>
        <v>0</v>
      </c>
      <c r="ZY185" t="s">
        <v>378</v>
      </c>
      <c r="ZZ185" s="1" t="s">
        <v>379</v>
      </c>
    </row>
    <row r="186" spans="1:702">
      <c r="A186" s="31"/>
      <c r="B186" s="32" t="s">
        <v>380</v>
      </c>
      <c r="C186" s="22"/>
      <c r="D186" s="22"/>
      <c r="E186" s="22"/>
      <c r="F186" s="23"/>
      <c r="G186" s="54"/>
    </row>
    <row r="187" spans="1:702">
      <c r="A187" s="31"/>
      <c r="B187" s="33" t="s">
        <v>381</v>
      </c>
      <c r="C187" s="22"/>
      <c r="D187" s="22"/>
      <c r="E187" s="22"/>
      <c r="F187" s="23"/>
      <c r="G187" s="54"/>
    </row>
    <row r="188" spans="1:702">
      <c r="A188" s="25" t="s">
        <v>446</v>
      </c>
      <c r="B188" s="26" t="s">
        <v>382</v>
      </c>
      <c r="C188" s="27" t="s">
        <v>0</v>
      </c>
      <c r="D188" s="28">
        <v>1</v>
      </c>
      <c r="E188" s="27"/>
      <c r="F188" s="29"/>
      <c r="G188" s="53">
        <f>ROUND(D188*F188,2)</f>
        <v>0</v>
      </c>
      <c r="ZY188" t="s">
        <v>383</v>
      </c>
      <c r="ZZ188" s="1" t="s">
        <v>384</v>
      </c>
    </row>
    <row r="189" spans="1:702">
      <c r="B189" s="32" t="s">
        <v>385</v>
      </c>
      <c r="C189" s="22"/>
      <c r="D189" s="22"/>
      <c r="E189" s="22"/>
      <c r="F189" s="23"/>
      <c r="G189" s="53"/>
    </row>
    <row r="190" spans="1:702">
      <c r="A190" s="31"/>
      <c r="B190" s="33" t="s">
        <v>386</v>
      </c>
      <c r="C190" s="22"/>
      <c r="D190" s="22"/>
      <c r="E190" s="22"/>
      <c r="F190" s="23"/>
      <c r="G190" s="53"/>
    </row>
    <row r="191" spans="1:702">
      <c r="A191" s="25" t="s">
        <v>447</v>
      </c>
      <c r="B191" s="26" t="s">
        <v>450</v>
      </c>
      <c r="C191" s="65" t="s">
        <v>0</v>
      </c>
      <c r="D191" s="28">
        <v>4</v>
      </c>
      <c r="E191" s="22"/>
      <c r="F191" s="23"/>
      <c r="G191" s="53">
        <f t="shared" ref="G191" si="1">ROUND(D191*F191,2)</f>
        <v>0</v>
      </c>
    </row>
    <row r="192" spans="1:702">
      <c r="A192" s="31"/>
      <c r="B192" s="32" t="s">
        <v>307</v>
      </c>
      <c r="C192" s="22"/>
      <c r="D192" s="22"/>
      <c r="E192" s="22"/>
      <c r="F192" s="23"/>
      <c r="G192" s="54"/>
    </row>
    <row r="193" spans="1:702">
      <c r="A193" s="31"/>
      <c r="B193" s="33" t="s">
        <v>381</v>
      </c>
      <c r="C193" s="22"/>
      <c r="D193" s="22"/>
      <c r="E193" s="22"/>
      <c r="F193" s="23"/>
      <c r="G193" s="54"/>
    </row>
    <row r="194" spans="1:702">
      <c r="A194" s="25" t="s">
        <v>387</v>
      </c>
      <c r="B194" s="26" t="s">
        <v>388</v>
      </c>
      <c r="C194" s="27" t="s">
        <v>63</v>
      </c>
      <c r="D194" s="28">
        <v>1</v>
      </c>
      <c r="E194" s="27"/>
      <c r="F194" s="29"/>
      <c r="G194" s="53">
        <f>ROUND(D194*F194,2)</f>
        <v>0</v>
      </c>
      <c r="ZY194" t="s">
        <v>389</v>
      </c>
      <c r="ZZ194" s="1" t="s">
        <v>390</v>
      </c>
    </row>
    <row r="195" spans="1:702">
      <c r="A195" s="31"/>
      <c r="B195" s="32" t="s">
        <v>66</v>
      </c>
      <c r="C195" s="22"/>
      <c r="D195" s="22"/>
      <c r="E195" s="22"/>
      <c r="F195" s="23"/>
      <c r="G195" s="24"/>
    </row>
    <row r="196" spans="1:702">
      <c r="A196" s="31"/>
      <c r="B196" s="33" t="s">
        <v>391</v>
      </c>
      <c r="C196" s="22"/>
      <c r="D196" s="22"/>
      <c r="E196" s="22"/>
      <c r="F196" s="23"/>
      <c r="G196" s="24"/>
    </row>
    <row r="197" spans="1:702">
      <c r="A197" s="31"/>
      <c r="B197" s="34"/>
      <c r="C197" s="22"/>
      <c r="D197" s="22"/>
      <c r="E197" s="22"/>
      <c r="F197" s="23"/>
      <c r="G197" s="35"/>
    </row>
    <row r="198" spans="1:702" s="8" customFormat="1">
      <c r="A198" s="36"/>
      <c r="B198" s="37" t="s">
        <v>438</v>
      </c>
      <c r="C198" s="38"/>
      <c r="D198" s="38"/>
      <c r="E198" s="38"/>
      <c r="F198" s="39"/>
      <c r="G198" s="68">
        <f>SUBTOTAL(109,G131:G197)</f>
        <v>0</v>
      </c>
      <c r="H198" s="9"/>
      <c r="ZY198" s="8" t="s">
        <v>392</v>
      </c>
    </row>
    <row r="199" spans="1:702" ht="15.75" thickBot="1">
      <c r="A199" s="31"/>
      <c r="B199" s="34"/>
      <c r="C199" s="22"/>
      <c r="D199" s="22"/>
      <c r="E199" s="22"/>
      <c r="F199" s="23"/>
      <c r="G199" s="41"/>
    </row>
    <row r="200" spans="1:702">
      <c r="A200" s="69"/>
      <c r="B200" s="70"/>
      <c r="C200" s="70"/>
      <c r="D200" s="70"/>
      <c r="E200" s="70"/>
      <c r="F200" s="71"/>
      <c r="G200" s="72"/>
    </row>
    <row r="201" spans="1:702">
      <c r="A201" s="73"/>
      <c r="B201" s="74" t="s">
        <v>409</v>
      </c>
      <c r="G201" s="76">
        <f>SUBTOTAL(109,G4:G199)</f>
        <v>0</v>
      </c>
      <c r="ZY201" t="s">
        <v>393</v>
      </c>
    </row>
    <row r="202" spans="1:702">
      <c r="A202" s="77">
        <v>20</v>
      </c>
      <c r="B202" s="74" t="str">
        <f>CONCATENATE("Montant TVA (",A202,"%)")</f>
        <v>Montant TVA (20%)</v>
      </c>
      <c r="G202" s="76">
        <f>(G201*A202)/100</f>
        <v>0</v>
      </c>
      <c r="ZY202" t="s">
        <v>394</v>
      </c>
    </row>
    <row r="203" spans="1:702">
      <c r="A203" s="73"/>
      <c r="B203" s="74" t="s">
        <v>395</v>
      </c>
      <c r="G203" s="76">
        <f>G201+G202</f>
        <v>0</v>
      </c>
      <c r="ZY203" t="s">
        <v>396</v>
      </c>
    </row>
    <row r="204" spans="1:702" ht="15.75" thickBot="1">
      <c r="A204" s="78"/>
      <c r="B204" s="79" t="s">
        <v>439</v>
      </c>
      <c r="C204" s="80"/>
      <c r="D204" s="80"/>
      <c r="E204" s="80"/>
      <c r="F204" s="81"/>
      <c r="G204" s="82">
        <f>SUBTOTAL(9,G132:G150,G45:G66,G185:G194,G154:G172)</f>
        <v>0</v>
      </c>
    </row>
    <row r="205" spans="1:702">
      <c r="G205" s="83"/>
    </row>
  </sheetData>
  <mergeCells count="2">
    <mergeCell ref="C1:F1"/>
    <mergeCell ref="A1:B2"/>
  </mergeCells>
  <phoneticPr fontId="16" type="noConversion"/>
  <printOptions horizontalCentered="1"/>
  <pageMargins left="7.874015748031496E-2" right="7.874015748031496E-2" top="1.0629921259842521" bottom="7.874015748031496E-2" header="0.74803149606299213" footer="0.74803149606299213"/>
  <pageSetup paperSize="9" scale="77" fitToHeight="0" orientation="portrait" r:id="rId1"/>
  <headerFooter>
    <oddFooter>&amp;L&amp;F&amp;R&amp;P</oddFooter>
  </headerFooter>
  <rowBreaks count="4" manualBreakCount="4">
    <brk id="43" max="6" man="1"/>
    <brk id="82" max="6" man="1"/>
    <brk id="119" max="6" man="1"/>
    <brk id="15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Lot N°002 GROS OEUVRE</vt:lpstr>
      <vt:lpstr>'Lot N°002 GROS OEUVRE'!_Toc210211405</vt:lpstr>
      <vt:lpstr>'Lot N°002 GROS OEUVRE'!Impression_des_titres</vt:lpstr>
      <vt:lpstr>'Lot N°002 GROS OEUVRE'!Zone_d_impression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2025-10-02T08:55:00Z</cp:lastPrinted>
  <dcterms:created xsi:type="dcterms:W3CDTF">2025-09-29T09:37:18Z</dcterms:created>
  <dcterms:modified xsi:type="dcterms:W3CDTF">2025-11-19T11:31:18Z</dcterms:modified>
</cp:coreProperties>
</file>